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LAPORAN SP ALAT BANTU\2019\11. Laporan BOP November 2019\"/>
    </mc:Choice>
  </mc:AlternateContent>
  <bookViews>
    <workbookView xWindow="1860" yWindow="0" windowWidth="21600" windowHeight="9735" tabRatio="608" firstSheet="4" activeTab="8"/>
  </bookViews>
  <sheets>
    <sheet name="Chart1" sheetId="48" r:id="rId1"/>
    <sheet name="TREND" sheetId="46" r:id="rId2"/>
    <sheet name="ASSET WELLNESS" sheetId="47" r:id="rId3"/>
    <sheet name="PAGI" sheetId="1" r:id="rId4"/>
    <sheet name="SIANG" sheetId="32" r:id="rId5"/>
    <sheet name="MALAM" sheetId="14" r:id="rId6"/>
    <sheet name="Pagi--Produksi" sheetId="28" r:id="rId7"/>
    <sheet name="Siang--Produksi" sheetId="44" r:id="rId8"/>
    <sheet name="Malam--Produksi" sheetId="45" r:id="rId9"/>
    <sheet name="LIST GANGGUAN BOP" sheetId="15" r:id="rId10"/>
    <sheet name="FLM GANGGUAN" sheetId="49" r:id="rId11"/>
    <sheet name="Catatan" sheetId="19" r:id="rId12"/>
    <sheet name="LIST DOSING" sheetId="17" r:id="rId13"/>
    <sheet name="Sheet1" sheetId="41" r:id="rId14"/>
  </sheets>
  <definedNames>
    <definedName name="_xlnm._FilterDatabase" localSheetId="10" hidden="1">'FLM GANGGUAN'!$E$3:$E$333</definedName>
    <definedName name="_xlnm._FilterDatabase" localSheetId="12" hidden="1">'LIST DOSING'!$A$6:$M$6</definedName>
    <definedName name="_xlnm._FilterDatabase" localSheetId="9" hidden="1">'LIST GANGGUAN BOP'!$A$5:$J$536</definedName>
    <definedName name="_xlnm.Print_Area" localSheetId="5">MALAM!$A$1:$AP$51</definedName>
    <definedName name="_xlnm.Print_Area" localSheetId="8">'Malam--Produksi'!$A$1:$K$49</definedName>
    <definedName name="_xlnm.Print_Area" localSheetId="3">PAGI!$B$1:$AV$68</definedName>
  </definedNames>
  <calcPr calcId="152511"/>
</workbook>
</file>

<file path=xl/calcChain.xml><?xml version="1.0" encoding="utf-8"?>
<calcChain xmlns="http://schemas.openxmlformats.org/spreadsheetml/2006/main">
  <c r="C34" i="45" l="1"/>
  <c r="C33" i="45"/>
  <c r="C32" i="45"/>
  <c r="C31" i="45"/>
  <c r="C30" i="45"/>
  <c r="C16" i="45"/>
  <c r="C15" i="45"/>
  <c r="C14" i="45"/>
  <c r="C13" i="45"/>
  <c r="C12" i="45"/>
  <c r="C11" i="45"/>
  <c r="C10" i="45"/>
  <c r="C9" i="45"/>
  <c r="C8" i="45"/>
  <c r="C13" i="44"/>
  <c r="D13" i="44" s="1"/>
  <c r="C12" i="44"/>
  <c r="D12" i="44" s="1"/>
  <c r="C16" i="44"/>
  <c r="D16" i="44" s="1"/>
  <c r="C15" i="44"/>
  <c r="D15" i="44" s="1"/>
  <c r="C14" i="44"/>
  <c r="D14" i="44" s="1"/>
  <c r="C11" i="44"/>
  <c r="D11" i="44" s="1"/>
  <c r="C10" i="44"/>
  <c r="D10" i="44" s="1"/>
  <c r="C9" i="44"/>
  <c r="D9" i="44" s="1"/>
  <c r="C8" i="44"/>
  <c r="D8" i="44" s="1"/>
  <c r="J9" i="28" l="1"/>
  <c r="J11" i="44" l="1"/>
  <c r="J14" i="44" s="1"/>
  <c r="J11" i="28"/>
  <c r="J14" i="28" s="1"/>
  <c r="J11" i="45"/>
  <c r="J14" i="45" s="1"/>
  <c r="J13" i="28"/>
  <c r="J15" i="28" s="1"/>
  <c r="J7" i="28" l="1"/>
  <c r="I32" i="28" l="1"/>
  <c r="I31" i="28"/>
  <c r="I30" i="28"/>
  <c r="I33" i="28" l="1"/>
  <c r="I32" i="44"/>
  <c r="I31" i="44"/>
  <c r="I30" i="44"/>
  <c r="J7" i="44" l="1"/>
  <c r="J7" i="45"/>
  <c r="I33" i="44" l="1"/>
  <c r="J9" i="45" l="1"/>
  <c r="I32" i="45" l="1"/>
  <c r="I31" i="45"/>
  <c r="I30" i="45"/>
  <c r="I33" i="45" l="1"/>
  <c r="G13" i="46" l="1"/>
  <c r="E13" i="46"/>
  <c r="D13" i="46"/>
  <c r="G23" i="46"/>
  <c r="F23" i="46"/>
  <c r="E23" i="46"/>
  <c r="D23" i="46"/>
  <c r="C23" i="46"/>
  <c r="G22" i="46"/>
  <c r="F22" i="46"/>
  <c r="E22" i="46"/>
  <c r="D22" i="46"/>
  <c r="C22" i="46"/>
  <c r="F13" i="46"/>
  <c r="C13" i="46"/>
  <c r="G12" i="46"/>
  <c r="F12" i="46"/>
  <c r="E12" i="46"/>
  <c r="D12" i="46"/>
  <c r="C12" i="46"/>
  <c r="E44" i="46"/>
  <c r="E45" i="46"/>
  <c r="E46" i="46"/>
  <c r="E47" i="46"/>
  <c r="E48" i="46"/>
  <c r="E49" i="46"/>
  <c r="E50" i="46"/>
  <c r="E43" i="46"/>
  <c r="E34" i="46"/>
  <c r="E35" i="46"/>
  <c r="E36" i="46"/>
  <c r="E37" i="46"/>
  <c r="E38" i="46"/>
  <c r="E39" i="46"/>
  <c r="E40" i="46"/>
  <c r="E33" i="46"/>
  <c r="D44" i="46"/>
  <c r="D45" i="46"/>
  <c r="D46" i="46"/>
  <c r="D47" i="46"/>
  <c r="D48" i="46"/>
  <c r="D49" i="46"/>
  <c r="D50" i="46"/>
  <c r="D43" i="46"/>
  <c r="D34" i="46"/>
  <c r="D35" i="46"/>
  <c r="D36" i="46"/>
  <c r="D37" i="46"/>
  <c r="D38" i="46"/>
  <c r="D39" i="46"/>
  <c r="D40" i="46"/>
  <c r="D33" i="46"/>
  <c r="C44" i="46"/>
  <c r="C45" i="46"/>
  <c r="C46" i="46"/>
  <c r="C47" i="46"/>
  <c r="C48" i="46"/>
  <c r="C49" i="46"/>
  <c r="C50" i="46"/>
  <c r="C43" i="46"/>
  <c r="C34" i="46"/>
  <c r="C35" i="46"/>
  <c r="C36" i="46"/>
  <c r="C37" i="46"/>
  <c r="C38" i="46"/>
  <c r="C39" i="46"/>
  <c r="C40" i="46"/>
  <c r="C33" i="46"/>
  <c r="E27" i="46"/>
  <c r="E28" i="46"/>
  <c r="E29" i="46"/>
  <c r="E30" i="46"/>
  <c r="E26" i="46"/>
  <c r="D27" i="46"/>
  <c r="D28" i="46"/>
  <c r="D29" i="46"/>
  <c r="D30" i="46"/>
  <c r="D26" i="46"/>
  <c r="C27" i="46"/>
  <c r="C28" i="46"/>
  <c r="C29" i="46"/>
  <c r="C30" i="46"/>
  <c r="C26" i="46"/>
  <c r="F38" i="46" l="1"/>
  <c r="F43" i="46"/>
  <c r="F34" i="46"/>
  <c r="F48" i="46"/>
  <c r="F33" i="46"/>
  <c r="F37" i="46"/>
  <c r="F47" i="46"/>
  <c r="F40" i="46"/>
  <c r="F36" i="46"/>
  <c r="F50" i="46"/>
  <c r="F46" i="46"/>
  <c r="F39" i="46"/>
  <c r="F35" i="46"/>
  <c r="F49" i="46"/>
  <c r="F45" i="46"/>
  <c r="F44" i="46"/>
  <c r="F27" i="46"/>
  <c r="F26" i="46"/>
  <c r="F30" i="46"/>
  <c r="F29" i="46"/>
  <c r="F28" i="46"/>
  <c r="G21" i="46"/>
  <c r="G20" i="46"/>
  <c r="F21" i="46"/>
  <c r="F20" i="46"/>
  <c r="E21" i="46"/>
  <c r="E20" i="46"/>
  <c r="D21" i="46"/>
  <c r="D20" i="46"/>
  <c r="C21" i="46"/>
  <c r="C20" i="46"/>
  <c r="G19" i="46"/>
  <c r="G18" i="46"/>
  <c r="F19" i="46"/>
  <c r="F18" i="46"/>
  <c r="E19" i="46"/>
  <c r="E18" i="46"/>
  <c r="D19" i="46"/>
  <c r="D18" i="46"/>
  <c r="C19" i="46"/>
  <c r="C18" i="46"/>
  <c r="G17" i="46"/>
  <c r="G16" i="46"/>
  <c r="F17" i="46"/>
  <c r="F16" i="46"/>
  <c r="E17" i="46"/>
  <c r="E16" i="46"/>
  <c r="D17" i="46"/>
  <c r="D16" i="46"/>
  <c r="C17" i="46"/>
  <c r="C16" i="46"/>
  <c r="G15" i="46"/>
  <c r="G14" i="46"/>
  <c r="F15" i="46"/>
  <c r="F14" i="46"/>
  <c r="E15" i="46"/>
  <c r="E14" i="46"/>
  <c r="D15" i="46"/>
  <c r="D14" i="46"/>
  <c r="C15" i="46"/>
  <c r="C14" i="46"/>
  <c r="H19" i="46" l="1"/>
  <c r="H15" i="46"/>
  <c r="H18" i="46"/>
  <c r="H17" i="46"/>
  <c r="H16" i="46"/>
  <c r="H14" i="46"/>
  <c r="H22" i="46"/>
  <c r="H21" i="46"/>
  <c r="H20" i="46"/>
  <c r="H13" i="46"/>
  <c r="H23" i="46"/>
  <c r="H12" i="46"/>
  <c r="J13" i="45"/>
  <c r="E7" i="46"/>
  <c r="E6" i="46"/>
  <c r="J13" i="44"/>
  <c r="D8" i="46"/>
  <c r="J9" i="44"/>
  <c r="D7" i="46" s="1"/>
  <c r="D6" i="46"/>
  <c r="C6" i="46"/>
  <c r="E8" i="46" l="1"/>
  <c r="E9" i="46"/>
  <c r="J15" i="45"/>
  <c r="D9" i="46"/>
  <c r="J15" i="44"/>
  <c r="F6" i="46"/>
  <c r="C7" i="46"/>
  <c r="F7" i="46" s="1"/>
  <c r="C8" i="46" l="1"/>
  <c r="F8" i="46" s="1"/>
  <c r="C9" i="46"/>
  <c r="F9" i="46" s="1"/>
</calcChain>
</file>

<file path=xl/comments1.xml><?xml version="1.0" encoding="utf-8"?>
<comments xmlns="http://schemas.openxmlformats.org/spreadsheetml/2006/main">
  <authors>
    <author>Windows User</author>
  </authors>
  <commentList>
    <comment ref="J1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<sst xmlns="http://schemas.openxmlformats.org/spreadsheetml/2006/main" count="4497" uniqueCount="1529">
  <si>
    <t>No. Dokumen</t>
  </si>
  <si>
    <t>Tanggal</t>
  </si>
  <si>
    <t>Revisi</t>
  </si>
  <si>
    <t>Rev-0</t>
  </si>
  <si>
    <t>Halaman</t>
  </si>
  <si>
    <t>1 halaman</t>
  </si>
  <si>
    <t xml:space="preserve">CUTI        </t>
  </si>
  <si>
    <t xml:space="preserve">TRAINNING   </t>
  </si>
  <si>
    <t xml:space="preserve">SPPD               </t>
  </si>
  <si>
    <t xml:space="preserve"> </t>
  </si>
  <si>
    <t>AWAL</t>
  </si>
  <si>
    <t>AKHIR</t>
  </si>
  <si>
    <t xml:space="preserve">TUKAR DINAS     </t>
  </si>
  <si>
    <t>A</t>
  </si>
  <si>
    <t>B</t>
  </si>
  <si>
    <t>TANGGAL:</t>
  </si>
  <si>
    <t>FM-PNS-27</t>
  </si>
  <si>
    <t>JAM DINAS :</t>
  </si>
  <si>
    <t>JAM</t>
  </si>
  <si>
    <t>KONDISI</t>
  </si>
  <si>
    <t>T1</t>
  </si>
  <si>
    <t>T2</t>
  </si>
  <si>
    <t>KETERANGAN PEGAWAI</t>
  </si>
  <si>
    <t>PLTU 2 SUMUT PANGKALAN SUSU (2X220 MW)</t>
  </si>
  <si>
    <t>KEGIATAN</t>
  </si>
  <si>
    <t>KETERANGAN :</t>
  </si>
  <si>
    <t>S/B = STANDBY</t>
  </si>
  <si>
    <t>I/S = INSERVICE</t>
  </si>
  <si>
    <t>N/SB = NOT STANDBY</t>
  </si>
  <si>
    <t>LAPORAN HARIAN SUPERVISOR BOP</t>
  </si>
  <si>
    <t>LEVEL TANKI DEMIN (M)</t>
  </si>
  <si>
    <t>HP SWRO</t>
  </si>
  <si>
    <t>CATION</t>
  </si>
  <si>
    <t>ANION</t>
  </si>
  <si>
    <t>MIXBED</t>
  </si>
  <si>
    <t>CWP</t>
  </si>
  <si>
    <t>TRAVELLING WATER SCREEN</t>
  </si>
  <si>
    <t xml:space="preserve">WATER INTAKE </t>
  </si>
  <si>
    <t>H2 PLANT</t>
  </si>
  <si>
    <t>T3</t>
  </si>
  <si>
    <t>H2 PRESSURE</t>
  </si>
  <si>
    <t>LEVEL TANKI 2ND RO</t>
  </si>
  <si>
    <t>LEVEL TANKI CHLORINE</t>
  </si>
  <si>
    <t>LEVEL - PRESSURE</t>
  </si>
  <si>
    <t>MMF</t>
  </si>
  <si>
    <t>Clarif. Water pump</t>
  </si>
  <si>
    <t>DM pump</t>
  </si>
  <si>
    <t>Backwash pump</t>
  </si>
  <si>
    <t>C</t>
  </si>
  <si>
    <t xml:space="preserve">Blower </t>
  </si>
  <si>
    <t>HP FWRO</t>
  </si>
  <si>
    <t>SERVICE WATER PUMP</t>
  </si>
  <si>
    <t>PRESSURE MAINTAINING PUMP</t>
  </si>
  <si>
    <t>POTABLE WATER PUMP</t>
  </si>
  <si>
    <t>REUSE PUMP</t>
  </si>
  <si>
    <t>WWTP</t>
  </si>
  <si>
    <t>WASTEWATER LIFT PUMP</t>
  </si>
  <si>
    <t>BOOSTER SWRO</t>
  </si>
  <si>
    <t>BOOSTER 2ND RO</t>
  </si>
  <si>
    <t>SCREEN WASH PUMP</t>
  </si>
  <si>
    <t>NO</t>
  </si>
  <si>
    <t>TANGGAL</t>
  </si>
  <si>
    <t>REGU</t>
  </si>
  <si>
    <t>KET</t>
  </si>
  <si>
    <t>MONITORING DOSING</t>
  </si>
  <si>
    <t>DETAIL PENAMBAHAN</t>
  </si>
  <si>
    <t>CO DOSING PUMP</t>
  </si>
  <si>
    <t>SH DOSING PUMP</t>
  </si>
  <si>
    <t>CHLORINE PLANT</t>
  </si>
  <si>
    <t>DM PUMP</t>
  </si>
  <si>
    <t>BLOWER</t>
  </si>
  <si>
    <t>COUNTER FWRO</t>
  </si>
  <si>
    <t>10.00</t>
  </si>
  <si>
    <t>08.00 S/D 16.00</t>
  </si>
  <si>
    <t>Nama Trivial</t>
  </si>
  <si>
    <t>Nama Ilmiah</t>
  </si>
  <si>
    <t>Sodium Hypo–chloride</t>
  </si>
  <si>
    <t>NaOCl</t>
  </si>
  <si>
    <t>Coagulant</t>
  </si>
  <si>
    <r>
      <t>Fe (Cl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</si>
  <si>
    <t>Coagulant Aid</t>
  </si>
  <si>
    <r>
      <t>PAC (Al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</si>
  <si>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Anti–scalant</t>
  </si>
  <si>
    <t>Sodium Meta–bi–sulphite</t>
  </si>
  <si>
    <r>
      <t>Na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</si>
  <si>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Sulfuric Acid</t>
  </si>
  <si>
    <r>
      <t>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SO</t>
    </r>
    <r>
      <rPr>
        <vertAlign val="subscript"/>
        <sz val="11"/>
        <color theme="1"/>
        <rFont val="Calibri"/>
        <family val="2"/>
        <scheme val="minor"/>
      </rPr>
      <t>4</t>
    </r>
  </si>
  <si>
    <t>Coustic</t>
  </si>
  <si>
    <t>NaOH</t>
  </si>
  <si>
    <t>HCl</t>
  </si>
  <si>
    <t>Hydrazine</t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</si>
  <si>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</si>
  <si>
    <t>Ammonia</t>
  </si>
  <si>
    <r>
      <t>NH</t>
    </r>
    <r>
      <rPr>
        <vertAlign val="subscript"/>
        <sz val="11"/>
        <color theme="1"/>
        <rFont val="Calibri"/>
        <family val="2"/>
        <scheme val="minor"/>
      </rPr>
      <t>4</t>
    </r>
  </si>
  <si>
    <t>Phosphate</t>
  </si>
  <si>
    <r>
      <t>PO</t>
    </r>
    <r>
      <rPr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</si>
  <si>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sz val="11"/>
        <color theme="1"/>
        <rFont val="Calibri"/>
        <family val="2"/>
      </rPr>
      <t xml:space="preserve">₃H₁₂O₆ +O₂ </t>
    </r>
  </si>
  <si>
    <t>TOTAL FLOW (m3)</t>
  </si>
  <si>
    <t>awal</t>
  </si>
  <si>
    <t>pkl 10.00</t>
  </si>
  <si>
    <t xml:space="preserve">akhir </t>
  </si>
  <si>
    <t>Total Produksi 1st RO (m3)</t>
  </si>
  <si>
    <t>Total Produksi 2nd RO (m3)</t>
  </si>
  <si>
    <t>Total Produksi Mixed Bed (m3)</t>
  </si>
  <si>
    <t>Cation Bed #1</t>
  </si>
  <si>
    <t>Cation Bed #2</t>
  </si>
  <si>
    <t>Total Supply DM (m3)</t>
  </si>
  <si>
    <t>Mixed Bed #1</t>
  </si>
  <si>
    <t>Mixed Bed #2</t>
  </si>
  <si>
    <t>Total flow DM</t>
  </si>
  <si>
    <t>LEVEL TANK (m)</t>
  </si>
  <si>
    <t>#1</t>
  </si>
  <si>
    <t>#2</t>
  </si>
  <si>
    <t>Clarified Water</t>
  </si>
  <si>
    <t>Backwash</t>
  </si>
  <si>
    <t>Demineralized</t>
  </si>
  <si>
    <t>Potable Water</t>
  </si>
  <si>
    <t>Fresh Water reservoir</t>
  </si>
  <si>
    <t>Pkl. 00.00</t>
  </si>
  <si>
    <t>DEMIN WATER</t>
  </si>
  <si>
    <t>FLOW</t>
  </si>
  <si>
    <t>COUNTER</t>
  </si>
  <si>
    <t>UNIT</t>
  </si>
  <si>
    <t>Chloride Acid</t>
  </si>
  <si>
    <t>H2 Plant</t>
  </si>
  <si>
    <t>Pressure (MPa)</t>
  </si>
  <si>
    <t>Tank #1</t>
  </si>
  <si>
    <t>Tank #2</t>
  </si>
  <si>
    <t>Tank #3</t>
  </si>
  <si>
    <t>Main Pipe #2</t>
  </si>
  <si>
    <t>pkl 00.00</t>
  </si>
  <si>
    <r>
      <t>1</t>
    </r>
    <r>
      <rPr>
        <b/>
        <vertAlign val="superscript"/>
        <sz val="12"/>
        <color indexed="8"/>
        <rFont val="Baskerville Old Face"/>
        <family val="1"/>
      </rPr>
      <t xml:space="preserve">st </t>
    </r>
    <r>
      <rPr>
        <b/>
        <sz val="12"/>
        <color indexed="8"/>
        <rFont val="Baskerville Old Face"/>
        <family val="1"/>
      </rPr>
      <t>RO</t>
    </r>
  </si>
  <si>
    <r>
      <t>2</t>
    </r>
    <r>
      <rPr>
        <b/>
        <vertAlign val="superscript"/>
        <sz val="12"/>
        <color indexed="8"/>
        <rFont val="Baskerville Old Face"/>
        <family val="1"/>
      </rPr>
      <t xml:space="preserve">nd </t>
    </r>
    <r>
      <rPr>
        <b/>
        <sz val="12"/>
        <color indexed="8"/>
        <rFont val="Baskerville Old Face"/>
        <family val="1"/>
      </rPr>
      <t>RO</t>
    </r>
  </si>
  <si>
    <t>pkl 15.00</t>
  </si>
  <si>
    <t>I/S</t>
  </si>
  <si>
    <t>S/B</t>
  </si>
  <si>
    <t>pkl. 07.00</t>
  </si>
  <si>
    <t xml:space="preserve">YANG MENGGANTIKAN </t>
  </si>
  <si>
    <t>00:00</t>
  </si>
  <si>
    <t>07:00</t>
  </si>
  <si>
    <t>16.00 S/D 23.00</t>
  </si>
  <si>
    <t>Pemakaian Hydrogen</t>
  </si>
  <si>
    <t>Akhir Shift</t>
  </si>
  <si>
    <t>TOTAL</t>
  </si>
  <si>
    <t>* Nilai (-) Penambahan Tangki</t>
  </si>
  <si>
    <t xml:space="preserve">   Nilai (+) Pengurangan Tangki</t>
  </si>
  <si>
    <t>KN m</t>
  </si>
  <si>
    <t>GENERATOR H2</t>
  </si>
  <si>
    <t>Akhir</t>
  </si>
  <si>
    <t>Main Pipe #1</t>
  </si>
  <si>
    <t>Chlorine Plant</t>
  </si>
  <si>
    <t>Unit #1</t>
  </si>
  <si>
    <t>Unit #2</t>
  </si>
  <si>
    <t>Arus (A)</t>
  </si>
  <si>
    <t>Tegangan (V)</t>
  </si>
  <si>
    <t>PIA (Mpa)</t>
  </si>
  <si>
    <t>FT (m3/h)</t>
  </si>
  <si>
    <t>Level Tangki (m)</t>
  </si>
  <si>
    <t>Concentrate (m)</t>
  </si>
  <si>
    <t>flow shock dosing (m3/h)</t>
  </si>
  <si>
    <t>RO &amp; WTP</t>
  </si>
  <si>
    <r>
      <t>1</t>
    </r>
    <r>
      <rPr>
        <b/>
        <vertAlign val="superscript"/>
        <sz val="12"/>
        <color indexed="8"/>
        <rFont val="Baskerville Old Face"/>
        <family val="1"/>
      </rPr>
      <t xml:space="preserve">st </t>
    </r>
    <r>
      <rPr>
        <b/>
        <sz val="12"/>
        <color indexed="8"/>
        <rFont val="Baskerville Old Face"/>
        <family val="1"/>
      </rPr>
      <t>RO #1</t>
    </r>
  </si>
  <si>
    <r>
      <t>1</t>
    </r>
    <r>
      <rPr>
        <b/>
        <vertAlign val="superscript"/>
        <sz val="12"/>
        <color indexed="8"/>
        <rFont val="Baskerville Old Face"/>
        <family val="1"/>
      </rPr>
      <t xml:space="preserve">st </t>
    </r>
    <r>
      <rPr>
        <b/>
        <sz val="12"/>
        <color indexed="8"/>
        <rFont val="Baskerville Old Face"/>
        <family val="1"/>
      </rPr>
      <t>RO #2</t>
    </r>
  </si>
  <si>
    <r>
      <t>2</t>
    </r>
    <r>
      <rPr>
        <b/>
        <vertAlign val="superscript"/>
        <sz val="12"/>
        <color indexed="8"/>
        <rFont val="Baskerville Old Face"/>
        <family val="1"/>
      </rPr>
      <t xml:space="preserve">nd </t>
    </r>
    <r>
      <rPr>
        <b/>
        <sz val="12"/>
        <color indexed="8"/>
        <rFont val="Baskerville Old Face"/>
        <family val="1"/>
      </rPr>
      <t>RO #1</t>
    </r>
  </si>
  <si>
    <r>
      <t>2</t>
    </r>
    <r>
      <rPr>
        <b/>
        <vertAlign val="superscript"/>
        <sz val="12"/>
        <color indexed="8"/>
        <rFont val="Baskerville Old Face"/>
        <family val="1"/>
      </rPr>
      <t xml:space="preserve">nd </t>
    </r>
    <r>
      <rPr>
        <b/>
        <sz val="12"/>
        <color indexed="8"/>
        <rFont val="Baskerville Old Face"/>
        <family val="1"/>
      </rPr>
      <t>RO #2</t>
    </r>
  </si>
  <si>
    <t>23.00 S/D 08.00</t>
  </si>
  <si>
    <t>BOOSTER 1ST RO</t>
  </si>
  <si>
    <t>HP 1ST RO</t>
  </si>
  <si>
    <t>HP 2ND RO</t>
  </si>
  <si>
    <t>JUMLAH/ SATUAN TIAP TANK</t>
  </si>
  <si>
    <t>GENERATOR CHLORINE</t>
  </si>
  <si>
    <t>CATATAN :</t>
  </si>
  <si>
    <t>siht pagi :</t>
  </si>
  <si>
    <t>SISA 36 DIRIGEN NaOCl @30 KG</t>
  </si>
  <si>
    <t>N/SB</t>
  </si>
  <si>
    <t>flow continuous dosing (m3/h)</t>
  </si>
  <si>
    <t>22.00</t>
  </si>
  <si>
    <t>YANG MENGGANTIKAN</t>
  </si>
  <si>
    <t>COUNTINOUS DOSING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</si>
  <si>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</si>
  <si>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</t>
  </si>
  <si>
    <t>YANG BERTUGAS</t>
  </si>
  <si>
    <t/>
  </si>
  <si>
    <t xml:space="preserve">NO </t>
  </si>
  <si>
    <t>JENIS PEKERJAAN</t>
  </si>
  <si>
    <t>DURASI WAKTU</t>
  </si>
  <si>
    <t>CLEANING KOLAM CONCENTRATE</t>
  </si>
  <si>
    <t xml:space="preserve">CLEANING KOLAM CLARIFIER </t>
  </si>
  <si>
    <t xml:space="preserve">CLEANING LAMELA CLARIFIER NO 2 </t>
  </si>
  <si>
    <t xml:space="preserve">WTP STOP </t>
  </si>
  <si>
    <t xml:space="preserve">WTP OPERASI DENGAN LAMELA NO 2 </t>
  </si>
  <si>
    <t xml:space="preserve">WTP OPERASI DENGAN LAMELA NO 1 </t>
  </si>
  <si>
    <t>KETERANGAN</t>
  </si>
  <si>
    <t xml:space="preserve">CLEANING LAMELA CLARIFIER NO 1 </t>
  </si>
  <si>
    <t xml:space="preserve">SCEDULE CLEANING AREA WTP </t>
  </si>
  <si>
    <t xml:space="preserve">NB : proses pekerjaan perbaikan dari  bearing motor HP pump 2 dan intrumentasi harap dapat disesuaikan saat kondisi WTP STOP </t>
  </si>
  <si>
    <t>LAGGING</t>
  </si>
  <si>
    <t># 1</t>
  </si>
  <si>
    <t>pkl. 15.00</t>
  </si>
  <si>
    <t>FWRO</t>
  </si>
  <si>
    <t>,</t>
  </si>
  <si>
    <t>CUTI</t>
  </si>
  <si>
    <t>LEMBUR</t>
  </si>
  <si>
    <t>TUKAR DINAS</t>
  </si>
  <si>
    <t>NOMOR SERVICE REQUEST</t>
  </si>
  <si>
    <t>PERMASALAHAN</t>
  </si>
  <si>
    <t>SUPERVISOR BOP YANG BERTUGAS</t>
  </si>
  <si>
    <t>LAPORAN PRODUKSI HARIAN SUPERVISOR BOP</t>
  </si>
  <si>
    <t>PLTU 2 SUMUT PANGKALAN SUSU</t>
  </si>
  <si>
    <t>TRENDING PRODUKSI HARIAN</t>
  </si>
  <si>
    <t>PAGI</t>
  </si>
  <si>
    <t>SIANG</t>
  </si>
  <si>
    <t>MALAM</t>
  </si>
  <si>
    <t>PRODUKSI</t>
  </si>
  <si>
    <t>1st RO #1</t>
  </si>
  <si>
    <t>1st RO #2</t>
  </si>
  <si>
    <t>2nd RO #1</t>
  </si>
  <si>
    <t>2nd RO #2</t>
  </si>
  <si>
    <t>Demineralized #1</t>
  </si>
  <si>
    <t>Demineralized #2</t>
  </si>
  <si>
    <t>Potable Water #1</t>
  </si>
  <si>
    <t>Potable Water #2</t>
  </si>
  <si>
    <t>Fresh Water reservoir #1</t>
  </si>
  <si>
    <t>Fresh Water reservoir #2</t>
  </si>
  <si>
    <t>Chlorine Plant Unit 1</t>
  </si>
  <si>
    <t>Chlorine Plant Unit 2</t>
  </si>
  <si>
    <t>Rata - rata</t>
  </si>
  <si>
    <t>pkl. 15:00</t>
  </si>
  <si>
    <t>pkl. 10:00</t>
  </si>
  <si>
    <t>RATA-RATA</t>
  </si>
  <si>
    <r>
      <t xml:space="preserve">PLTU </t>
    </r>
    <r>
      <rPr>
        <b/>
        <sz val="16"/>
        <color theme="1"/>
        <rFont val="Calibri"/>
        <family val="2"/>
        <scheme val="minor"/>
      </rPr>
      <t>2</t>
    </r>
    <r>
      <rPr>
        <sz val="14"/>
        <color theme="1"/>
        <rFont val="Aharoni"/>
        <charset val="177"/>
      </rPr>
      <t xml:space="preserve"> SUMUT PANGKALAN SUSU</t>
    </r>
  </si>
  <si>
    <t>TANK</t>
  </si>
  <si>
    <t xml:space="preserve">No </t>
  </si>
  <si>
    <t>DESCRIPTION</t>
  </si>
  <si>
    <t>NO.SR</t>
  </si>
  <si>
    <t>EXPIRED</t>
  </si>
  <si>
    <t>FOLLOW UP</t>
  </si>
  <si>
    <t>PIC</t>
  </si>
  <si>
    <t xml:space="preserve"> Inverter Motor HP Pump No.1 Not Standby (modul-modul)</t>
  </si>
  <si>
    <t>08/30/2018</t>
  </si>
  <si>
    <t>25 OKT 2018</t>
  </si>
  <si>
    <t>Inprogress perbaikan</t>
  </si>
  <si>
    <t>HLT</t>
  </si>
  <si>
    <t xml:space="preserve"> TBS 2B beroperasi (Limit switch short circuit)</t>
  </si>
  <si>
    <t>Inprogres perbaikan</t>
  </si>
  <si>
    <t>HKI</t>
  </si>
  <si>
    <t>Backwash pump 1 tidak standby (Kabel Comment bermasalah )</t>
  </si>
  <si>
    <t>01/18/2018</t>
  </si>
  <si>
    <t>23 NOV 2018</t>
  </si>
  <si>
    <t>Kabel tray terendam air</t>
  </si>
  <si>
    <t>Line Cooling water Chlorin Bocor, ganti line baru</t>
  </si>
  <si>
    <t>04/13/2018</t>
  </si>
  <si>
    <t>-</t>
  </si>
  <si>
    <t>inprogress</t>
  </si>
  <si>
    <t>ENG</t>
  </si>
  <si>
    <t>DCS PC no.3 tampilan WTP fault</t>
  </si>
  <si>
    <t>05/22/2018</t>
  </si>
  <si>
    <t>24 DES 2018</t>
  </si>
  <si>
    <t>PC DCS retrofit</t>
  </si>
  <si>
    <t>Sensor Pretreatment NTU fault</t>
  </si>
  <si>
    <t>10/23/2018</t>
  </si>
  <si>
    <t>11 JAN 2019</t>
  </si>
  <si>
    <t>Pengecekan</t>
  </si>
  <si>
    <t>Coagulant aid dosing pump # 2 not standby</t>
  </si>
  <si>
    <t>18 DES 2018</t>
  </si>
  <si>
    <t>Coagulant dosing pump # 2 not standby</t>
  </si>
  <si>
    <t>26 OKT 2018</t>
  </si>
  <si>
    <t>Drain valve lamela 2 tidak bisa open/close auto (Ganti baru)</t>
  </si>
  <si>
    <t>02/20/2018</t>
  </si>
  <si>
    <t>inprogress perbaikan</t>
  </si>
  <si>
    <t>HKI/HMK</t>
  </si>
  <si>
    <t>Clarified pump no.2 Vibrasi mulai naik dan suara kasar ( ganti bearing )</t>
  </si>
  <si>
    <t>10/24/2018</t>
  </si>
  <si>
    <t>19 NOV 2018</t>
  </si>
  <si>
    <t>Pengadaan</t>
  </si>
  <si>
    <t>HMK</t>
  </si>
  <si>
    <t>SCF No.1 dan 2 not standby (Perlu kajian AMA KI)</t>
  </si>
  <si>
    <t>8 Nov 2018</t>
  </si>
  <si>
    <t>Pra pengadaan</t>
  </si>
  <si>
    <t>HCL dosing pump no.1 dan 2 not standby</t>
  </si>
  <si>
    <t>26 OKT  2018</t>
  </si>
  <si>
    <t>Inprogress</t>
  </si>
  <si>
    <t>Drain valve blower not standby (Limit swicth gak terbaca)</t>
  </si>
  <si>
    <t>02/26/2018</t>
  </si>
  <si>
    <t>Regenerasi valve pneumatic error (Menuggu penggantian yang baru)</t>
  </si>
  <si>
    <t>09/25/2018</t>
  </si>
  <si>
    <t>Sensor ppbNa, ppbsi dan us/cm mixbed error (Retropid)</t>
  </si>
  <si>
    <t>Waste water pump 1 tidak menghisap ( impeler rusak ), ganti pompa baru</t>
  </si>
  <si>
    <t>03/22/2018</t>
  </si>
  <si>
    <t>Motor consetrate # 1,2 not standby (Pengadaan baru investasi)</t>
  </si>
  <si>
    <t>8 NOV 2018</t>
  </si>
  <si>
    <t>Menunggu kedatangan</t>
  </si>
  <si>
    <t>vibrasi Motor consetrate pump  # 2 High (Pengadaan baru investasi)</t>
  </si>
  <si>
    <t>Waste water lift pump no.2 tidak bisa menghisap suara kasar, 3 tidak bisa hisap suara baik dan 6 tidak bisa menghisap suara bagus</t>
  </si>
  <si>
    <t>Flow meter chlorin # 1 bocor (O ring dipindah ke nomor 2)</t>
  </si>
  <si>
    <t>Menunggu Portable</t>
  </si>
  <si>
    <t>pengetesan</t>
  </si>
  <si>
    <t>OPR</t>
  </si>
  <si>
    <t>Booster pump chlorin # 1 not standby,check valve rusak (rubber Coupling rusak kembali rendalhar)</t>
  </si>
  <si>
    <t>15 OKT 2018</t>
  </si>
  <si>
    <t>pengetesan menunggu portable pump</t>
  </si>
  <si>
    <t>OPR/HMK</t>
  </si>
  <si>
    <t>Flow meter shock dosing chlorin error ( ganti baru )</t>
  </si>
  <si>
    <t>Menunggu pengetesan chlorine</t>
  </si>
  <si>
    <t>Line portable di perbaharui</t>
  </si>
  <si>
    <t>Pra Pengedaan</t>
  </si>
  <si>
    <t>Portabel pump 1, 2 dan 3 not standby (Survey pengadaan baru oleh eng)</t>
  </si>
  <si>
    <t>31 OKT 2018</t>
  </si>
  <si>
    <t>sudah ada</t>
  </si>
  <si>
    <t>Service pump 3 kontaktor sering terbakar</t>
  </si>
  <si>
    <t>10/16/2018</t>
  </si>
  <si>
    <t>26 okt 2018</t>
  </si>
  <si>
    <t>Service pump no.1,2 not standby (Pengadaan baru investasi)</t>
  </si>
  <si>
    <t xml:space="preserve"> Jocky pump 1,2 akan diadakan baru</t>
  </si>
  <si>
    <t>Penyerahan speksifikasi</t>
  </si>
  <si>
    <t>K3L/ENG</t>
  </si>
  <si>
    <t>Jocky pump no.1 not standby,ampere tinggi 10 A (tdk ada coupling )</t>
  </si>
  <si>
    <t>pengadaan</t>
  </si>
  <si>
    <t>K3L</t>
  </si>
  <si>
    <t>Jocky pump no.2 not standby, power sudah ada tapi belum bisa start</t>
  </si>
  <si>
    <t>25 okt 2018</t>
  </si>
  <si>
    <t>Pengetesan no load</t>
  </si>
  <si>
    <t>inlet valve jocky 1,2 berat, ganti baru</t>
  </si>
  <si>
    <t>30 OKT 2018</t>
  </si>
  <si>
    <t>Strainer Sewage WWTP (Pencemaran Lingkungan)</t>
  </si>
  <si>
    <t>Waiting material</t>
  </si>
  <si>
    <t>Separator H2 gen 1 tidak balance dengan separator O2</t>
  </si>
  <si>
    <t>21 DES 2018</t>
  </si>
  <si>
    <t>Pengetesan</t>
  </si>
  <si>
    <t>OPR/HKI</t>
  </si>
  <si>
    <t>MONITORING GANGGUAN PERALATAN BOP DAN KIMIA</t>
  </si>
  <si>
    <t>25 NOV 2018</t>
  </si>
  <si>
    <r>
      <t xml:space="preserve">PLTU </t>
    </r>
    <r>
      <rPr>
        <sz val="14"/>
        <color theme="1"/>
        <rFont val="Arial Black"/>
        <family val="2"/>
      </rPr>
      <t>2</t>
    </r>
    <r>
      <rPr>
        <sz val="14"/>
        <color theme="1"/>
        <rFont val="Aharoni"/>
        <charset val="177"/>
      </rPr>
      <t xml:space="preserve"> SUMUT PANGKALAN SUSU</t>
    </r>
  </si>
  <si>
    <t>WATER TREATMENT PLANT</t>
  </si>
  <si>
    <t>NOT STAND BY</t>
  </si>
  <si>
    <t>STAND BY</t>
  </si>
  <si>
    <t>WATER INTAKE</t>
  </si>
  <si>
    <t>1A</t>
  </si>
  <si>
    <t>1B</t>
  </si>
  <si>
    <t>2A</t>
  </si>
  <si>
    <t>2B</t>
  </si>
  <si>
    <t>WASTE WATER TREATMENT PLANT</t>
  </si>
  <si>
    <t>WASTEWATERR LIFT PUMP</t>
  </si>
  <si>
    <t xml:space="preserve">NAMA PERALATAN </t>
  </si>
  <si>
    <t>KONDISI PERALATAN</t>
  </si>
  <si>
    <t>NOMOR SR</t>
  </si>
  <si>
    <t>AKIBAT KERUSAKAN</t>
  </si>
  <si>
    <t>KONDISI PERALATAN BOP DAN KIMIA</t>
  </si>
  <si>
    <t>pkl 07.00</t>
  </si>
  <si>
    <t>PEMASANGAN REGULATOR PNEUMATIK DI MMF 3</t>
  </si>
  <si>
    <t>PEMAANGAN REGULATOR PNEUMATIK DI MMF4</t>
  </si>
  <si>
    <t>FINISH</t>
  </si>
  <si>
    <t>SODIUM PUMP NO 1 SWRO TIDAK BISA START (PINDAH HLT KE HKI)</t>
  </si>
  <si>
    <t>SELECTOR REMOTE POMPA ANTISCALANT 1 SWRO ERROR (PINDAH HLT KE HKI)</t>
  </si>
  <si>
    <t>PRESSURE GAUGE OUTLET HEADER LOKAL PORTABLE PUMP RUSAK</t>
  </si>
  <si>
    <t>PEMASANGAN PRESSURE GAUGE DI LINE COOLING CWP 1A</t>
  </si>
  <si>
    <t>PEMASANGAN PRESSURE GAUGE DI LINE COOLING CWP 1B</t>
  </si>
  <si>
    <t>LINE SERVICE DEPAN ASH HANDLING BOCOR</t>
  </si>
  <si>
    <t>WASTE WATER PUMP 2 ( WTP ) TIDAK MENGHISAP</t>
  </si>
  <si>
    <t>SWRO</t>
  </si>
  <si>
    <t>TANK PORTABLE WATER BOP BOCOR</t>
  </si>
  <si>
    <t>STRAINER INLET SERVICE PUMP NO 3 KOTOR</t>
  </si>
  <si>
    <t>TANGKI NaOCl PRETREATMENT BOCOR</t>
  </si>
  <si>
    <t>LAMPU RUANGAN DOSING UNIT MATI</t>
  </si>
  <si>
    <t>PIPA SERVICE DI DALAM DOSING WWTP BOCOR</t>
  </si>
  <si>
    <t>POMPA INJEKSI ANICALANT NO 1 SAAT POSISI SELECTOR REMOTE POMPA LANGSUNG START</t>
  </si>
  <si>
    <t>SEPARATOR OIL TIDAK BISA MEMISAHKAN OLI DENGAN AIR</t>
  </si>
  <si>
    <t>KOPLING AGITATOR PH REGULATION TANK WWTP LEPAS</t>
  </si>
  <si>
    <t>WWTP LAMPU PENERANGAN BAK LIMBAH PADAM ( DUGAAN ADA KABEL PUTUS )</t>
  </si>
  <si>
    <t>VALVE INLET BACKWASH KATION 1 MACET</t>
  </si>
  <si>
    <t>KEBOCORAN LINE SWRO MENUJU FRESH WATER RESERVOIR / PORTABLE TANK</t>
  </si>
  <si>
    <t xml:space="preserve">PERSENTASE UNTUK REGEN PADA MIXEDBED FAULT TERDAPAT FUSE PUTUS </t>
  </si>
  <si>
    <t>KEBOCORAN PADA STEM MANUAL VALVE TEPINGAN SERVICE MENUJU PORTABLE TANK</t>
  </si>
  <si>
    <t>LEVEL DEMIN TANK DCS 1 DAN 2 ERROR</t>
  </si>
  <si>
    <t xml:space="preserve">         YANG BERTUGAS</t>
  </si>
  <si>
    <t>LEVEL FWRO TANK DCS 1 dan 2 error</t>
  </si>
  <si>
    <t>penunjukan flow mixbed 1 dan 2 DCS error</t>
  </si>
  <si>
    <t>BLOWER PUMP A DI CWP 1A TERBAKAR</t>
  </si>
  <si>
    <t>TBS</t>
  </si>
  <si>
    <t>VALVE INLET SEA WATER CLORINE PLANT BOCOR</t>
  </si>
  <si>
    <t>ERROR</t>
  </si>
  <si>
    <t>LAMPU PENERANGAN AREA MIXBED WTP MATI</t>
  </si>
  <si>
    <t>VALVE REGENT ACID TO MIXBED TIDAK BISA OPEN</t>
  </si>
  <si>
    <t>VALVE BYPASS BLOWER 2B PATAH</t>
  </si>
  <si>
    <t>KEBOCORAN HE DI SAMPLING RACK UNIT 1</t>
  </si>
  <si>
    <t>TERMINAL MOTOR CLARIFIED PUMP #1 TERBAKAR</t>
  </si>
  <si>
    <t>KEBOCORAN PADA TANKI BACKWASH / BRINE</t>
  </si>
  <si>
    <t>TAMPILAN DCS WTP ERROR</t>
  </si>
  <si>
    <t xml:space="preserve">AUXILIARY STEAM HEADER KE UNIT LEAKTROUGHT </t>
  </si>
  <si>
    <t>15.00</t>
  </si>
  <si>
    <t>PERMINTAAN CLEANING FILTER BLOWER PUMP CWP 2A</t>
  </si>
  <si>
    <t>PIPA VALVE DRAIN NO 5 DI LAMELLA BOCOR</t>
  </si>
  <si>
    <t>HANDLE MANUAL VALVE TEPINGAN CWP MENUJU PRETREATMENT PATAH TIDAK DAPAT DI CLOSE/OPEN</t>
  </si>
  <si>
    <t>LINE BLOWER PUMP B DI CWP 1B BOCOR DI BEBERAPA TITIK</t>
  </si>
  <si>
    <t>VALVE SAMPEL MIXBED 1 PATAH</t>
  </si>
  <si>
    <t>CWP 4 BLOWER A Fault, suara kasar gesekan sisi impeler pompa</t>
  </si>
  <si>
    <t>VALVE MANUAL AIR SERVICE MENUJU SSC UNIT TIDAK BISA CLOSE</t>
  </si>
  <si>
    <t>GATE VALVE INLET FILTER LINE UTAMA BLOWER PUMP DI CWP 1B PATAH</t>
  </si>
  <si>
    <t>KERUSAKAN LINE INLET HIDER MMF # 1 ,2, 3, 4 ( PECAH )</t>
  </si>
  <si>
    <t>KERUSAKAN LINE T OUTLET MMF # 3 &amp; LINE AIR OUT ( PECAH )</t>
  </si>
  <si>
    <t>KERUSAKAN LINE INLET MMF # 3 ( PECAH )</t>
  </si>
  <si>
    <t>FLM PEMASANGAN BAUT TUTUP JALUR BLOWER BOOSTER PUMP DI CWP 1B</t>
  </si>
  <si>
    <t>POMPA DOSING COAGULANT AID TIDAK MENGHISAP KARENA TERDAPAT GUMPALAN KOTORAN YANG MENYUMBAT</t>
  </si>
  <si>
    <t>BAHAN KIMIA COAGULANT AID TIDAK TERLARUT DIKARENAKAN  BLADE AGITATOR LEPAS</t>
  </si>
  <si>
    <t>OPR B</t>
  </si>
  <si>
    <t>OPR D</t>
  </si>
  <si>
    <t>OLI DI GEARBOX TBS 1A HABIS</t>
  </si>
  <si>
    <t>DESKRIPSI GANGGUAN</t>
  </si>
  <si>
    <t>NO SR</t>
  </si>
  <si>
    <t>POMPA HYDRAZINE KE CONDESATE UNIT 2 TIDAK BISA OPERASI (FREKUENSI OUT TIDAK KELUAR)</t>
  </si>
  <si>
    <t>POMPA HYDRAZINE KE CONDESATE UNIT 1 TIDAK BISA OPERASI (FREKUENSI OUT TIDAK KELUAR)</t>
  </si>
  <si>
    <t>POMPA HYDRAZINE STANDBY KE CONDESATE  TIDAK BISA OPERASI (FREKUENSI OUT TIDAK KELUAR)</t>
  </si>
  <si>
    <t>MMF #3 INDIKASI VALVE PNEUMATIC BW DISK EROR OPEN/CLOSE</t>
  </si>
  <si>
    <t>MMF #3 INDIKASI VALVE PNEUMATIC RINSE EROR OPEN/CLOSE </t>
  </si>
  <si>
    <t>WWTP POMPA DOSING COAGULANT NO.2 TIDAK MAU MENGHISAP </t>
  </si>
  <si>
    <t>DOSING ROOM KEBOCORAN DI MEKANIKAL SEAL PADA POMPA PHOSPATE KE UNIT 2</t>
  </si>
  <si>
    <t>WWTP POMPA DOSING COAGULANT NO 1 TIDAK BISA DI COMMAND START</t>
  </si>
  <si>
    <t>BOP/ WTP POMPA DOSING COAGULANT AID 2 PERLU DIGANTI</t>
  </si>
  <si>
    <t>BOP/ WTP POMPA DOSING NAOCL 1 PERLU DIGANTI</t>
  </si>
  <si>
    <t>BOP/ WTP POMPA DOSING COAGULANT 1 PERLU DIGANTI</t>
  </si>
  <si>
    <t>BOP VALVE INLET SWRO 1 TIDAK BISA DI OPEN</t>
  </si>
  <si>
    <t>CWP - SUARA ABNORMAL DI TBS 1A (SUARA GESEKAN SCREEN)</t>
  </si>
  <si>
    <t>BOP/ WTP KEBOCORAN PADA INLET SWRO 1</t>
  </si>
  <si>
    <t>TANK PORTABLE NO 1 WATER BOP BOCOR</t>
  </si>
  <si>
    <t>INLET MOTOR CONTROL VALVE TO PORTABLE TANK NO 2 EROR</t>
  </si>
  <si>
    <t>PLC AUXILARRY BOILER ERROR</t>
  </si>
  <si>
    <t>LEVEL METER LOKAL ERROR TANK KECIL REGEN ALKALI TO MIXEDBED</t>
  </si>
  <si>
    <t>CRACK  PADA DRAIN PIPE PVC, TANK KECIL REGEN ALKALI TO MIXEDBED</t>
  </si>
  <si>
    <t>HKI to HLT</t>
  </si>
  <si>
    <t>CLOSE</t>
  </si>
  <si>
    <t>WWTP POMPA DOSING COAGULANT NO 1 TIDAK BISA START, COMMAND DARI BOPCR RUNNING DILOKAL TIDAK HIDUP</t>
  </si>
  <si>
    <t>MANUAL VALVE TANK KECIL REGEN ALKALI TO MIXEDBED RUSAK (KERAS UNTUK DIOPEN)</t>
  </si>
  <si>
    <r>
      <t xml:space="preserve">KEBOCORAN PADA LEVEL METER </t>
    </r>
    <r>
      <rPr>
        <b/>
        <i/>
        <sz val="10"/>
        <color rgb="FF222222"/>
        <rFont val="Arial"/>
        <family val="2"/>
      </rPr>
      <t>TANKI KECIL ACID REGEN</t>
    </r>
    <r>
      <rPr>
        <sz val="10"/>
        <color rgb="FF222222"/>
        <rFont val="Arial"/>
        <family val="2"/>
      </rPr>
      <t xml:space="preserve"> TO MIXBED</t>
    </r>
  </si>
  <si>
    <t>LEVEL TANK PORTABLE 1 ERROR PENUNJUKAN DI PLC 0</t>
  </si>
  <si>
    <t>LEVEL TANK PORTABLE 2 ERROR PENUNJUKAN DI PLC 0</t>
  </si>
  <si>
    <t>BOP/ VALVE RINSE MMF 3 TIDAK BISA OPEN</t>
  </si>
  <si>
    <t>BOP/ WORK PUMP COOLING H2 SUARA KASAR</t>
  </si>
  <si>
    <t>BODY SELF CLEANING FILTER (A) BOCOR</t>
  </si>
  <si>
    <t>WWTP- MANUAL VALVE INLET ACID PUMP  RUSAK</t>
  </si>
  <si>
    <t>BOP - RETURN COOLING WATER PIPE, H2 PLANT BOCOR </t>
  </si>
  <si>
    <t>KABEL POMPA SERVICE NO 3 TERBAKAR DI PANEL LOKAL</t>
  </si>
  <si>
    <t>BOP/ WTP-POMPA DOSING SODIUM NO.1 TIDAK BISA DI START (FAULT)</t>
  </si>
  <si>
    <t>Temuan tidak ada pelumasan pada pompa dosing baru</t>
  </si>
  <si>
    <t>BOP/ REQUEST PENGGANTIAN CATRIDE FILTER SWRO (sisi darat baru diganti)</t>
  </si>
  <si>
    <t>BOP/ FLM PENGGANTIAN SELANG UDARA INLET CATION NO.2</t>
  </si>
  <si>
    <t>BOP/ MB 1 UPPER DISCHARGE VALVE PNEUMATIC TIDAK BISA DI COMMAND OPEN/CLOSE</t>
  </si>
  <si>
    <t>BOP/ ALKALI INLET DAN RINSING DISCHARGE VALVE PNEUMATIC MB 1 LIMIT SWITCH RUSAK</t>
  </si>
  <si>
    <t>BOP/ TBS 1B PUTARAN MOTOR BERAT ADA SUARA ABNORMAL</t>
  </si>
  <si>
    <t>BOP/ BLOWER PUMP A DI CWP 1B MECHANICAL SEAL BOCOR</t>
  </si>
  <si>
    <t>BOP/ BLOWER PUMP A DI CWP 2B SUARA ABNORMAL BISING</t>
  </si>
  <si>
    <t>BOP/ FLM - REGULATOR INLET CONTROL VALVE PNEUMATIC MMF 1 BOCOR / RUSAK</t>
  </si>
  <si>
    <t>BOP/ FLM PADA LINE COOLING FROM BLOWER PUMP TO THURST BEARING CWP 2B YANG BOCOR</t>
  </si>
  <si>
    <t>BOP/ MB 1 INLET BACKWASH VALVE PNEUMATIC TIDAK BISA DI COMMAND OPENI ATAU CLOSE</t>
  </si>
  <si>
    <t>BOP/ ELBOW PIPA PVC OUTLET CONCENTRATE PUMP WTP LEPAS</t>
  </si>
  <si>
    <t>BOP/FLM SELANG UDARA HKI YANG BOCOR DIPANEL LOKAL FWRO</t>
  </si>
  <si>
    <t>BOP/ MOTOR TBS #1B TIDAK BISA DIOPERASIKAN DARI LOKAL DAN DCS</t>
  </si>
  <si>
    <t>BOP/ TBS 1A DITEMUKAN REMBESAN OLI</t>
  </si>
  <si>
    <t>BOP/ SCF 2 LINE UDARA INSTRUMEN BOCOR</t>
  </si>
  <si>
    <t>BOP/ FLM LOKALISIR LINE PIPA PORTABLE DEPAN GEDUNG K3</t>
  </si>
  <si>
    <t>BOP/ LINE PIPA PORTABLE DI DEPAN GEDUNG K3 BOCOR</t>
  </si>
  <si>
    <t>BOP/ MCB UNTUK PENERANGAN LAMPU JALAN POS 1 PADAM</t>
  </si>
  <si>
    <t>BOP/ CONCENTRATE PUMP NO. 2 ARUS TIDAK TERBACA DI BOPCR</t>
  </si>
  <si>
    <t>BOP/  OUTLET CATION 2 PNEUMATIC VALVE TIDAK ADA DISK</t>
  </si>
  <si>
    <t>BOP/ MMF 2 VALVE RINSE LEAK THROUGH</t>
  </si>
  <si>
    <t>BOP/  MMF 3 INLET MANUAL VALVE LEAK THROUGH</t>
  </si>
  <si>
    <t>BOP/ MMF 3 INLET VALVE PNEUMATIC TIDAK FULL CLOSE</t>
  </si>
  <si>
    <t>Temuan disk berat saat berputar, klarifikasi dari HKI</t>
  </si>
  <si>
    <t>HKI to HMK</t>
  </si>
  <si>
    <t>BOP / KABEL TRAY CONPRENSIVE PUMP ( PUMP HOUSE ) TERBAKAR</t>
  </si>
  <si>
    <t>BOP/ MMF 1 INLET ELBOW BOCOR</t>
  </si>
  <si>
    <t>BOP/  LINE PVC CONCENTRATE PECAH</t>
  </si>
  <si>
    <t>BOP/ BLOWER PUMP A DI CWP 1A SUARA ABNORMAL BISING</t>
  </si>
  <si>
    <t>BOP/ KEBOCORAN DI MECHANIKAL SEAL BLOWER PUMP A (CWP #1A)</t>
  </si>
  <si>
    <t>BOP/ FLM PENANBAHAN OLI TBS 1A</t>
  </si>
  <si>
    <t>BOP / POMPA DOSING SODIUM NO. 2 TIDAK BISA DI START (FAULT)</t>
  </si>
  <si>
    <t>BOP/ LAMPU PENERANGAN DI AREA PRETREATMENT PADAM</t>
  </si>
  <si>
    <t>BOP/ SAMPLING RACK UNIT 1 PADA COOLER FEEDWATER/ECONOMIZER INLET NYA TERINDIKASI BOCOR DARI CCCW</t>
  </si>
  <si>
    <t>BOP/ BOOSTER PUMP A CWP NO.1A CHECK VALVE NYA RUSAK</t>
  </si>
  <si>
    <t>BOP/ BAUT DRAIN HBV 2B DOL</t>
  </si>
  <si>
    <t>BOP/ FLM - PENAMBAHAN OLI KE GEARBOX TBS 1A</t>
  </si>
  <si>
    <t>SAFETY VALVE HEADER MMF TIDAK BERFUNGSI</t>
  </si>
  <si>
    <t>BOP/ KEBOCORAN LINE INLET SPRAY TBS 1B</t>
  </si>
  <si>
    <t>BOP/ LEVEL METER TANKI ALKALI REGEN BOCOR</t>
  </si>
  <si>
    <t>BOP/ COOLER BLOWDOWN SISI KIRI SAMPLING RACK UNIT #1 BOCOR</t>
  </si>
  <si>
    <t>BOP/ INLET COOLING WATER MENUJU SAMPLING RACK UNIT #1 BOCOR</t>
  </si>
  <si>
    <t>HLT to HKI</t>
  </si>
  <si>
    <t>Inverter di canibal dari pompa standby Amonia Condensate ke Hydrazine Condensate</t>
  </si>
  <si>
    <t>BOP/ FLM - PENAMBAHAN OLI KE GEARBOX TBS #2B</t>
  </si>
  <si>
    <t>BOP/ VALVE PNEUMATIK INLET BACKWASH KATION 1 TIDAK BISA BUKA TUTUP</t>
  </si>
  <si>
    <t>BOP/ PIPA OUTLET HEADER PORTABLE PUMP BOCOR DIRUANG COMPREHISIVE PUMP HOUSE</t>
  </si>
  <si>
    <t>BOP/ LEVEL METER TANKI CHLORINE # 2 ERROR</t>
  </si>
  <si>
    <t>BOP/ LEVEL METER TANKI ACID ( CHLORINE PLANT ) ERROR</t>
  </si>
  <si>
    <t>BOP/ VALVE SUPPLY INJECK H2 KE UNIT 1 ERROR</t>
  </si>
  <si>
    <t>BOP/ FLOW DAN SENSOR CONDUCTIVITY OUTLET SWRO NO.1 ERROR</t>
  </si>
  <si>
    <t>BOP/ LAMPU PENERANGAN DI AREA CWP PADAM</t>
  </si>
  <si>
    <t>BOP/ FILTER BLOWER PUMP DI CWP 1A KOTOR</t>
  </si>
  <si>
    <t>BOP/ PUTARAN BALIK PADA MOTOR BOOSTER A CWP 1A CHECK VALVE RUSAK</t>
  </si>
  <si>
    <t>BOP/ STEM INLET MANUAL VALVE BOOSTER PUMP A CWP 1A KELUAR AIR</t>
  </si>
  <si>
    <t>WTML Sensor Conductivity</t>
  </si>
  <si>
    <t>BOP/ FLOCULATION DRAIN 1 LAMELLA 2 DISK BERAT</t>
  </si>
  <si>
    <t>20/15/2019</t>
  </si>
  <si>
    <t>FLM BOP/ TOP UP OLI GEARBOX TBS 1 A</t>
  </si>
  <si>
    <t>BOP / TANK BACKWASH WTP BOCOR</t>
  </si>
  <si>
    <t>PIPA SERVICE MENUJU CWP BOCOR</t>
  </si>
  <si>
    <t>BOP/ PENDINGIN RUANGAN (AC) SPLIT CONTROL ROOM AUXILIARY BOILER RUSAK</t>
  </si>
  <si>
    <t>BOP/ PENDINGIN RUANGAN (AC) STAND DI BREAKER WWTP RUSAK</t>
  </si>
  <si>
    <t>BOP /  POMPA BOOSTER A DI CWP 1A SUARA ABNORMAL</t>
  </si>
  <si>
    <t>BOP/ KABEL TRAY DIDEPAN GUDANG KIMIA TERBAKAR</t>
  </si>
  <si>
    <t>AC RUANG AUXILARY MCC WTP BREAKER MATI</t>
  </si>
  <si>
    <t>BOP/ MOTOR VALVE DRAIN CHLORINE UNIT 1 LEAK THROUGH</t>
  </si>
  <si>
    <t>BOP / BREAKER LAMPU AREA WTP KONSLET</t>
  </si>
  <si>
    <t>BOP/ LEVEL METER TANKI REGEN ALKALI TO MIXBED REMBES BOCOR</t>
  </si>
  <si>
    <t>BOP/ FLM - LINE DRAIN REGEN DARI ALAT UKUR TIDAK ADA</t>
  </si>
  <si>
    <t>BOP/ MOTOR AGITATOR SODIUM WTP TIDAK ADA</t>
  </si>
  <si>
    <t>BOP/ CATRIDGE FILTER FWRO NO. 2 KOTOR PERLU DIGANTI</t>
  </si>
  <si>
    <t>WTML Inverter</t>
  </si>
  <si>
    <t>WTML Dosing Pump Baru</t>
  </si>
  <si>
    <t>BOP / LINE COOLING POMPA CONTINOUS DOSING A CHLORINE BOCOR</t>
  </si>
  <si>
    <t>BOP/ NOZZLE SPRAY TBS 1B  ( 2 BUAH ) PATAH</t>
  </si>
  <si>
    <t>BOP / LIMIT SWITCH TBS 1B SORT/KONSLET</t>
  </si>
  <si>
    <t>BOP / LEVEL METER TBS 1A PERLU VERIVIKASI</t>
  </si>
  <si>
    <t>BOP / CWP 1A TIDAK STOP KETIKA HBV 1A CLOSE</t>
  </si>
  <si>
    <t>BOP / MECHANICAL SEAL POMPA BOOSTER BLOWER A DI CWP 1B BOCOR</t>
  </si>
  <si>
    <t>BOP / FLM / PEMASANGAN BAUT DI DRAIN SCF MMF YANG LEPAS</t>
  </si>
  <si>
    <t>BOP / FLM / PENGGANTIAN SELANG UDARA SAFETY VALVE CLARIFIED PRETREATMENT YANG PECAH</t>
  </si>
  <si>
    <t>Temuan terdapat kabel 110V putus untuk command start dari DCS CCR</t>
  </si>
  <si>
    <t>BOP/ FLM - PENAMBAHAN OLI KE GEARBOX TBS 2B</t>
  </si>
  <si>
    <t xml:space="preserve">#2 </t>
  </si>
  <si>
    <t>BOP/ PENUNJUKAN ARUS BACKWASH PUMP NO.2 DCS BOPCR ERROR</t>
  </si>
  <si>
    <t>BOP/ LEVEL METER CONCENTRATE TANK ERROR</t>
  </si>
  <si>
    <t>BOP/ FLOW METER MMF 3 ERROR</t>
  </si>
  <si>
    <t>BOP / FLM DAN PROAKTIF HMK CLEANING SPRAY TBS 2B YANG TERSUMBAT</t>
  </si>
  <si>
    <t>BOP / POMPA COAGULANT NO 2 PRETREATMENT BOCOR</t>
  </si>
  <si>
    <t>BOP / PIPA POTABLE AREA COAL HANDLING BOCOR</t>
  </si>
  <si>
    <t>BOP / AC INDOR RUANG CHLORINE TERDAPAT KONDENSASI</t>
  </si>
  <si>
    <t>BOP/ FLM - RESET BREAKER 380V UNTUK AC (AIR CONDISIONER) TRIP</t>
  </si>
  <si>
    <t>OPR C</t>
  </si>
  <si>
    <t>BOP/ FLOW METER SHOCK DOSING CHLORINE PLANT ERROR</t>
  </si>
  <si>
    <t>BOP/ TERMINAL MOTOR BLOWER B SHORT</t>
  </si>
  <si>
    <t>BOP/ POMPA DOSING SODIUM # 2 TIDAK MENGHISAP ( MENYEDOT )</t>
  </si>
  <si>
    <t>BOP / MCB UTAMA CLARIFIED PUMP WWTP LEMAH ( TRIP )</t>
  </si>
  <si>
    <t>BOP/ Lampu penerangan di chlorine plant padam 5 buah</t>
  </si>
  <si>
    <t>Bocor pada Mechanical Seal</t>
  </si>
  <si>
    <t>Impeler rusak</t>
  </si>
  <si>
    <t>Short terminal motor</t>
  </si>
  <si>
    <t>TRAVELLING BAR SCREEN</t>
  </si>
  <si>
    <t>Tidak bisa menghisap</t>
  </si>
  <si>
    <t>BOOSTER PUMP</t>
  </si>
  <si>
    <t>BOP/ FLM - SCREEN TBS 4 KOTOR</t>
  </si>
  <si>
    <t>BOP/ LINE PORTABLE SAMPING GEDUNG CHLORINE PLANT BOCOR</t>
  </si>
  <si>
    <t>CLARIFIER PUMP</t>
  </si>
  <si>
    <t>Clarified Water pump</t>
  </si>
  <si>
    <t>Rewinding dibawa ke workshop</t>
  </si>
  <si>
    <t>BOP/ LINE ERI MODUL SWRO NO.1 BOCOR</t>
  </si>
  <si>
    <t>Kanibal dari valve drain Gen. Chlorine 2 ke 1</t>
  </si>
  <si>
    <t>BOP / PENGGANTIAN RUTIN CADRIDGE FILTER SWRO</t>
  </si>
  <si>
    <t>BOP / LINE CONCENTRATE PECAH</t>
  </si>
  <si>
    <t>BOP/ INDIKASI START &amp; STOP ION EXCHANGER FEED PUMP NO.1 DI BOPCR ERROR</t>
  </si>
  <si>
    <t>Diganti pada Tgl 13 Februari 2019</t>
  </si>
  <si>
    <t>Kabel Rectifier ke (HMI baru) belum di connect</t>
  </si>
  <si>
    <t>SEWAGE PLANT</t>
  </si>
  <si>
    <t>CONCENTRATE PUMP</t>
  </si>
  <si>
    <t>SHOCK DOSING PUMP</t>
  </si>
  <si>
    <t>ION EXCHANGER FEED PUMP</t>
  </si>
  <si>
    <t>DP MMF (Bar)</t>
  </si>
  <si>
    <t>BOP / Pipa MMF 1 Pecah</t>
  </si>
  <si>
    <t>BOP /  LEVEL METER INLET TBS 1B ERROR</t>
  </si>
  <si>
    <t>BOP/ LEVEL METER TANKI ACID BESAR TERDAPAT REMBESAN</t>
  </si>
  <si>
    <t>BOP/ PENUNJUKAN LEVEL METER TANKI ANION REGEN DI BOPCR ERROR</t>
  </si>
  <si>
    <t>BOP / PEMBACAAN CONDUCTIVITY FWRO # 1 ERROR</t>
  </si>
  <si>
    <t>BOP / PRESSURE GAUGE DEMIN PUMP 1 TIDAK OPTIMAL</t>
  </si>
  <si>
    <t>BOP/ FLM - KEBOCORAN SELANG UDARA VALVE INLET ANION # 2</t>
  </si>
  <si>
    <t>Level sudah ada feedback di DCS tapi toleransi nilai selisi 0,2 m antara Lokal dan DCS</t>
  </si>
  <si>
    <t>Konektor kendor karna ada pekerjaan orang Sump Pump</t>
  </si>
  <si>
    <t>BOP/ FILTER RO CLEANING KOTOR</t>
  </si>
  <si>
    <t>BOP / PIPA POMPA CONTINOUS DOSING 1 CHLORINE BOCOR</t>
  </si>
  <si>
    <t>ERI BOOTER PUMP NO 2 TRIP ALARM OVER HEAD </t>
  </si>
  <si>
    <t>* Nilai (+) Pengurangan Tangki</t>
  </si>
  <si>
    <t>BOP/ AC STAND (AIR CONDITIONER) DI RUANGAN DISTRIBUTION RUSAK</t>
  </si>
  <si>
    <t>BOP/ FLM - CHLORINE PLANT LINE PIPE PVC SHOCK DOSING BOCOR</t>
  </si>
  <si>
    <t>BOP/ FLM - SELANG UDARA FLOCULATION 2 DRAIN NO.3 BOCOR</t>
  </si>
  <si>
    <t>BOP/ MANUAL VALVE INLET SWRO 1 RO CLEANING RUSAK</t>
  </si>
  <si>
    <t>BOP/  MANUAL VALVE OUTLET SWRO 1 RO CLEANING RUSAK</t>
  </si>
  <si>
    <t>BOP / MECHANICAL SEAL POMPA SHOCK DOSING 1 CHLORINE BOCOR</t>
  </si>
  <si>
    <t>BOP / MOTOR VALVE 1-1 CHLORINE PLANT RUSAK</t>
  </si>
  <si>
    <t>BOP / VALVE 1-2 CHLORINE TIDAK FULL CLOSE</t>
  </si>
  <si>
    <t>BOP / FLOW METER MIXED BED 1 ERROR</t>
  </si>
  <si>
    <t>BOP/ 2ND BOOSTER PUMP NO.1 MECHANICAL SEAL BOCOR</t>
  </si>
  <si>
    <t>BOP/ LEVEL METER INLET TBS 1B ERROR</t>
  </si>
  <si>
    <t>BOP/ FLM - TANKI AMMONIA NO.1 DAN 2 KOTOR</t>
  </si>
  <si>
    <t>BOP/ FLM - TANKI HYDRAZINE NO.1 DAN 2 KOTOR</t>
  </si>
  <si>
    <t>BOP/ LEVEL METER TANKI BESAR ALKALI NO.1 ERROR</t>
  </si>
  <si>
    <t>BOP/  LEVEL INDIKATOR LOKAL INLET TBS 4 ERROR</t>
  </si>
  <si>
    <t>BOP / BLOWER A CWP 2A TRIP ( OVERLOAD )</t>
  </si>
  <si>
    <t>BOP/FLM - CLEANING PARIT PEMBUANGAN TBS</t>
  </si>
  <si>
    <t>OPR A</t>
  </si>
  <si>
    <t>BOP/ LINE INLET UTAMA CHLORINE BOCOR</t>
  </si>
  <si>
    <t>BOP /  POMPA BOOSTER A DI CWP 2A SUARA ABNORMAL</t>
  </si>
  <si>
    <t>BOP / FLM CLEANING LEVEL METER LOKAL ACID TANK</t>
  </si>
  <si>
    <t>BOP / HBV 2A TIDAK CLOSE KETIKA CWP STOP</t>
  </si>
  <si>
    <t>BOP / POMPA DOSING COAGULANT #1 PRETREATMENT BOCOR</t>
  </si>
  <si>
    <t>BOP/ FLM / PENGGANTIAN SELANG UDARA VALVE DRAIN BLOWER MMF</t>
  </si>
  <si>
    <t>BOP / FLM-CLEANING SPRAY NOZZEL TBS 2A</t>
  </si>
  <si>
    <t>Hasil pengecekan Vibrasi dari CBM, Horizontal/Aksial 1,7</t>
  </si>
  <si>
    <t>WASTE WATER PUMP</t>
  </si>
  <si>
    <t>RO CLEANING PUMP</t>
  </si>
  <si>
    <t>CHARGING PUMP</t>
  </si>
  <si>
    <t>SLUDGE PUMP</t>
  </si>
  <si>
    <t>REGENERATION PUMP</t>
  </si>
  <si>
    <t>DEMIN PUMP</t>
  </si>
  <si>
    <t>3A</t>
  </si>
  <si>
    <t>3B</t>
  </si>
  <si>
    <t>4A</t>
  </si>
  <si>
    <t>4B</t>
  </si>
  <si>
    <t>BOP/ FLM - SELANG UDARA INSTRUMEN UNTUK VALVE FLOCULATION 2 BOCOR</t>
  </si>
  <si>
    <t>COAGULANT TRANSFER PUMP</t>
  </si>
  <si>
    <t>BOP/ LEVEL METER TANK KECIL ALKALI REGEN ANION ERROR</t>
  </si>
  <si>
    <t>Strat manual tanpa Sequent dari CCR</t>
  </si>
  <si>
    <t>CATATAN</t>
  </si>
  <si>
    <t>MULAI OPERASI</t>
  </si>
  <si>
    <t>BOP / SELANG PNEUMATIK MMF 3 PECAH ( FLM )</t>
  </si>
  <si>
    <t>BOP / BAUT DRAIN HBV CWP 2A AUS</t>
  </si>
  <si>
    <t>BOP/ POMPA STANDBY AMMONIA DOSING KE CONDENSATE TIDAK BISA RUNNING</t>
  </si>
  <si>
    <t>BOP/ SELANG UDARA INSTRUMEN UNTUK VALVE ANION 2</t>
  </si>
  <si>
    <t>BOP/ AC RUANGAN CONTROL ROOM H2 PLANT MATI</t>
  </si>
  <si>
    <t>BOP / VALVE INLET ALKALI KE TANK REGEN ANION TIDAK BISA BUKA</t>
  </si>
  <si>
    <t>BOP / VALVE OUTLET MMF 3 INDIKASI TRAVEL</t>
  </si>
  <si>
    <t>BOP / VALVE AIR INLET MMF 1 TRAVEL</t>
  </si>
  <si>
    <t>BOP / TAMPILAN PLC H2 DI BOPCR ERROR</t>
  </si>
  <si>
    <t>Anion Exchanger beroperasi menggunakan Resin Positif dan diregenerasi menggunakan Alkali</t>
  </si>
  <si>
    <t xml:space="preserve">Cation Exchanger beroperasi menggunakan Resin Negatif dan diregenerasi menggunakan acid </t>
  </si>
  <si>
    <t>BOP / LEVEL OLI HBV CWP 2A LOW</t>
  </si>
  <si>
    <t>BOP / PIPA INLET MMF 2 BOCOR</t>
  </si>
  <si>
    <t>BOP /  VALVE AA022 HIDROGEN UNIT 1 ALARM TIDAK BISA OPEN</t>
  </si>
  <si>
    <t>BOP / VALVE AA102 HIDROGEN UNIT 1 FEEDBACK ERROR</t>
  </si>
  <si>
    <t>BOP / FEEDPUMP H2 UNIT 1 TIDAK BISA MENGHISAP</t>
  </si>
  <si>
    <t>BOP / AC RUANG H2 PLANT BELAKANG PANEL BOCOR</t>
  </si>
  <si>
    <t>BOP / POMPA CONCENTRAT TIDAK MENGHISAP</t>
  </si>
  <si>
    <t>BOP/ SELANG UDARA PNEUMATIC SWRO NO 2 PECAH</t>
  </si>
  <si>
    <t>BOP/ VESSEL SWRO NO 2 BOCOR</t>
  </si>
  <si>
    <t>BOP / KEBOCORAN LINE PORTABLE</t>
  </si>
  <si>
    <t>BOP / KEBOCORAN DI INLET MMF 1</t>
  </si>
  <si>
    <t>BOP/ TBS 1B KONTAKTOR LENGKET</t>
  </si>
  <si>
    <t>BOP /  PIPA CONCENTRATE SWRO 2 BOCOR</t>
  </si>
  <si>
    <t>BOP/ SWRO 2 VESEL NO. 16 DAN NO. 19  BOCOR</t>
  </si>
  <si>
    <t>BOP/ PC 2 HMI TIDAK TERKONEK KE PLC</t>
  </si>
  <si>
    <t>BOP/ PC 3 WTP TIDAK BISA DI COMMAND DARI DCS</t>
  </si>
  <si>
    <t>BOP/ RESETTING SIRKULASI CLARIFIED PUMP</t>
  </si>
  <si>
    <t>BOP / TANK SWRO BOCOR</t>
  </si>
  <si>
    <t>BOP</t>
  </si>
  <si>
    <t>BOP/ VALVE VENTING AAO22 H2 SEPARATOR GENERATOR NO 1 ERROR</t>
  </si>
  <si>
    <t>BOP / MAIN POWER GENERATOR H2 UNIT 2 TIDAK ADA</t>
  </si>
  <si>
    <t>BOP / CHECK VALVE CONTINOUS DOSING A LEAKOUT</t>
  </si>
  <si>
    <t>BOP/ INLET HEADER CLARIFIED MANUAL VALVE RUSAK TIDAK BISA OPEN/CLOSE</t>
  </si>
  <si>
    <t>BOP/ VALVE HEADER MANUAL PRETREAMENT RUSAK TIDAK BISA OPEN/CLOSE</t>
  </si>
  <si>
    <t>BOP/ VALVE MANUAL INLET PRETREATMENT LEAKTHROUGH</t>
  </si>
  <si>
    <t>BOP/ MANUAL VALVE INLET SWRO 2 RO CLEANING RUSAK</t>
  </si>
  <si>
    <t>BOP/  MANUAL VALVE OUTLET SWRO 2 RO CLEANING RUSAK</t>
  </si>
  <si>
    <t>BOP/ LEVEL METER WASTERWATER TANK #3 RUSAK/ERROR</t>
  </si>
  <si>
    <t>BOP/ LAMPU DAN EXHAUST BLOWER DOSING ROOM TIDAK ADA POWER</t>
  </si>
  <si>
    <t>BOP/ CHLORINE PLANT KABEL DIPANEL SHOCK DOSING 2 TERBAKAR</t>
  </si>
  <si>
    <t>BOP / POMPA REUSE 2 UNIT 2 JAMMED</t>
  </si>
  <si>
    <t>Motor jammed</t>
  </si>
  <si>
    <t>BOP / MECHSEAL POMPA CLARIFIED PRETREATMENT 1 BOCOR</t>
  </si>
  <si>
    <t>BOP / VALVE AA020 HIDROGEN UNIT 1 ALARM</t>
  </si>
  <si>
    <t>WTML Level indikator dan Transmiter</t>
  </si>
  <si>
    <t>SAKIT</t>
  </si>
  <si>
    <t>BOP/ LEVEL OLI HBV 2B LOW</t>
  </si>
  <si>
    <t>BOP/ DCS DOSING PUMP SYSTEM TIDAK BISA COMMAND</t>
  </si>
  <si>
    <t>BOP / FLM - SWRO 1 PENGGANTIAN SELANG UDARA PNEUMATIC VALVE DRAIN BOCOR</t>
  </si>
  <si>
    <t>BOP/ MOTOR AGITATOR SODIUM TIDAK ADA</t>
  </si>
  <si>
    <t>BOP/ TBS 1B TERDAPAT SUARA GESEKAN</t>
  </si>
  <si>
    <t xml:space="preserve">HMK </t>
  </si>
  <si>
    <t>BOP/ PRETREATMENT A SEMUA PNEUMATIC VALVE TIDAK BISA COMMAND</t>
  </si>
  <si>
    <t>BOP/ ALARM PALSU DI TRAFO CHLORINE GENERATOR MEMBERI SIGNAL HIGHT TERMPERATUR 100 DERAJAT</t>
  </si>
  <si>
    <t>BOP/ FILTER BOOTER CWP 1 B MULAI MAMPAT</t>
  </si>
  <si>
    <t>BOP/ MMF 3 OUTLET PNEUMATIC VALVE TIDAK DAPAT FULL CLOSE</t>
  </si>
  <si>
    <t>BOP/ DEMIN PUMP B TERDAPAT SUARA BISING SISI POMPA</t>
  </si>
  <si>
    <t>BOP/ LIMIT SWITCH VALVE INLET UDARA MMF 1 RUSAK</t>
  </si>
  <si>
    <t>TBS 1 B BERAT MEMUTAR SCREEN</t>
  </si>
  <si>
    <t>WO NUMBER</t>
  </si>
  <si>
    <t>BOP / LIMIT SWITCH TBS 1 B TERBAKAR</t>
  </si>
  <si>
    <t>BOP/ POMPA WASTE WATER NO 2 TIDAK DAPAT MENGHISAP/OPERASI</t>
  </si>
  <si>
    <t>BOP/ POMPA WASTE WATER NO 3 TIDAK DAPAT MENGHISAP/OPERASI</t>
  </si>
  <si>
    <t>BOP/ POMPA WASTE WATER NO 6 TIDAK DAPAT MENGHISAP/OPERASI</t>
  </si>
  <si>
    <t>BOP/ POMPA COAGULANT NO 1 WWTP FREKUENSI MOTOR TIDAK DAPAT DI KONTROL</t>
  </si>
  <si>
    <t>BOP/ FLOW METER INLET ANOXIA TANK ( SEWAGE PLANT ) ERROR</t>
  </si>
  <si>
    <t>BOP/ SEWAGE PLANT POMPA SEWAGE KE REUSE A TIDAK ADA POWER</t>
  </si>
  <si>
    <t>BOP/ SEWAGE PLANT POMPA SEWAGE KE REUSE B TIDAK ADA POWER</t>
  </si>
  <si>
    <t>BOP / CATION 1 TIDAK ADA POWER</t>
  </si>
  <si>
    <t>BOP/TRANSMITER PRESSURE HIDER MMF BOCOR</t>
  </si>
  <si>
    <t>SUMP PUMP TO REUSE</t>
  </si>
  <si>
    <t>Tidak ada power</t>
  </si>
  <si>
    <t>BOP - PERBAIKAN KEBOCORAN TRANSMITTER PRESSURE CLARIFIED PUMP</t>
  </si>
  <si>
    <t>CANCEL</t>
  </si>
  <si>
    <t>BOP / SELF CLEANING FILTER A TIDAK BISA AUTO</t>
  </si>
  <si>
    <t>BOP / SELF CLEANING FILTER B SARINGANNYA TIDAK ADA</t>
  </si>
  <si>
    <t>BOP/ VALVE INLET FRESH WATER NO 1 TIDAK BISA FULL CLOSE</t>
  </si>
  <si>
    <t xml:space="preserve">FINISH </t>
  </si>
  <si>
    <t>CHANGE TO HKI</t>
  </si>
  <si>
    <t>BOP/ POMPA COAGULANT NO 1 WWTP TIDAK BISA DI COMMAND DARI DCS</t>
  </si>
  <si>
    <t>BOP / ERI BOOSTER SWRO 2 LEAKOUT</t>
  </si>
  <si>
    <t>BOP/ ARUS POMPA CLARIFIED 2 WTP DIATAS NORMAL NAMEPLATE</t>
  </si>
  <si>
    <t>BOP/ KEBOCORAN DI TABUNG COOLER ECONOMIZER UNIT 1 DI SAMPLING RACK</t>
  </si>
  <si>
    <t>BOP/ VALVE INLET ANION 2 TIDAK BISA DI PERINTAH DARI PC 2 DAN 3</t>
  </si>
  <si>
    <t>BOP/FLM LEAKOUT DI SECURITY FILTER A SWRO</t>
  </si>
  <si>
    <t>WTML Selenoid Vacum (Coil)</t>
  </si>
  <si>
    <t>BOP/ FILTER LINE NORMAL BLOWER PUMP CWP #1B KOTOR</t>
  </si>
  <si>
    <t>pkl 22.00</t>
  </si>
  <si>
    <t>BOP/ LEVEL METER INLET CWP 2A ERROR</t>
  </si>
  <si>
    <t>BOP/ VALVE BUTTERFLY CWP 1 A LEAKTROUGH</t>
  </si>
  <si>
    <t>BOP/ BOOSTER PUMP A CWP 1 A TIDAK TERINSTAL</t>
  </si>
  <si>
    <t>BOP/ PENAHAAN ROLLER TB2 1B LEPAS</t>
  </si>
  <si>
    <t>BOP/POMPA DOSING  PHOSPHATE KE UNIT 2 SUARA TIDAK NORMAL</t>
  </si>
  <si>
    <t>BOP/ POMPA DOSING  PHOSPHATE KE UNIT 2 SUARA TIDAK NORMAL</t>
  </si>
  <si>
    <t>BOP/ POMPA DOSING PHOSPHATE NO 1 SUARA BISING ABNORMAL</t>
  </si>
  <si>
    <t>ECBM</t>
  </si>
  <si>
    <t>BOP/ FLM - TIGHTENING BOLT VALVE OUTLET SERVICE  NO.2</t>
  </si>
  <si>
    <t>BOP/ KABEL TERMINAL PORTABLE PUMP NO.1 TERDAPAT PERCIKAN API</t>
  </si>
  <si>
    <t>BOP/ VALVE INJEKSI H2 TO TURBOSET UNIT 1 ERROR</t>
  </si>
  <si>
    <t>Dilakukan cleaning pada tuas valve</t>
  </si>
  <si>
    <t>BOP/ SENSOR LEVEL TANK CONCENTRATE ERROR</t>
  </si>
  <si>
    <t>BOP/ FLM -  DOSING ROOM KOTOR</t>
  </si>
  <si>
    <t>BOP/ FLM - PRETREATMENT PENATAAN BAHAN KIMIA YANG LAIK DIGUNAKAN</t>
  </si>
  <si>
    <t>Penggantian Rubber Coupling</t>
  </si>
  <si>
    <t>Penggantian Bearing Motor</t>
  </si>
  <si>
    <t>BOP / HEADER LINE SERVICE BOCOR</t>
  </si>
  <si>
    <t>BOP / FLM - KEBOCORAN DI LINE HEADER SERVICE</t>
  </si>
  <si>
    <t>BOP / FLM -NOZZLE TBS 1 B BAGIAN BAWAH TERSUMBAT</t>
  </si>
  <si>
    <t>BOP / FLM- NOZZLE TBS 2A TERSUMBAT</t>
  </si>
  <si>
    <t>BOP / FLM- NOZZLE TBS 2B TERSUMBAT</t>
  </si>
  <si>
    <t>BOP/ POMPA BOOSTER NO 2 FWRO SUARA BERDENGUNG ABNORMAL</t>
  </si>
  <si>
    <t>WO Follow ke HMK</t>
  </si>
  <si>
    <t>BOP/ PENGGANTIAN CATRIDGE FILTER SWRO</t>
  </si>
  <si>
    <t>WMTL</t>
  </si>
  <si>
    <t>GANTI BARU. ENG</t>
  </si>
  <si>
    <t>ASSESMENT VENDOR</t>
  </si>
  <si>
    <t>WTML</t>
  </si>
  <si>
    <t>WARRANTI VENDOR</t>
  </si>
  <si>
    <t>Tidak ada Sump Pump</t>
  </si>
  <si>
    <t>Canibal Roller dari TBS 1A</t>
  </si>
  <si>
    <t>Kabel terbakar di Isolasi kembali</t>
  </si>
  <si>
    <t>WTML Sensor</t>
  </si>
  <si>
    <t>WORKSHOP</t>
  </si>
  <si>
    <t>BOP/ KEBOCORAN PIPA INLET SEAWATER CHLORINE</t>
  </si>
  <si>
    <t>BOP / KOMPUTER DCS 2 ERROR ( BLANK )</t>
  </si>
  <si>
    <t>BOP/ PC NO 3 BOPCR ERROR</t>
  </si>
  <si>
    <t>BOP / Kebocoran di tanki sodium</t>
  </si>
  <si>
    <t>BOP/ MOTOR TBS 1B SHORT CIRCUIT</t>
  </si>
  <si>
    <t>BOP/ VALVE OUTLET MMF 1 INDIKASI OPEN DI DCS TIDAK ADA</t>
  </si>
  <si>
    <t>BOP/ WORKSHOP - PERMINTAAN PENGELASAN TUAS VALVE MANUAL SEAWATER CHLORINE</t>
  </si>
  <si>
    <t>BOP/ POMPA COAGULANT AID DI PRETREATMENT TIDAK MENGHISAP</t>
  </si>
  <si>
    <t>BOP/ TANGKI KIMIA ANTISCALANT RETAK</t>
  </si>
  <si>
    <t>Tidak Dapat Dioperasikan</t>
  </si>
  <si>
    <t>BOP/ FLM - CHLORINE GENERATOR 2 BERDEBU KOTOR</t>
  </si>
  <si>
    <t>BOP/MCB LAMPU AREA WATER TREATMENT PLANT JEPLAK</t>
  </si>
  <si>
    <t>Investasi AC baru 2 unit 5PK</t>
  </si>
  <si>
    <t>BOP/ WTP WASTE WATER PUMP NO.1 IMPELER POMPA RUSAK / ROMPAL</t>
  </si>
  <si>
    <t>BOP/ HYDROGEN GENERATOR NO.1 PERLU KALIBRASI LEVEL H2 SEPARATOR</t>
  </si>
  <si>
    <t>BOP/INLET BACKWASH CATION 1 BERAT SAAT DIOPEN</t>
  </si>
  <si>
    <t xml:space="preserve">BOP/PENURUNAN PRESSURE HBV 2B DARI 0,6 Mpa KE 0,3 Mpa </t>
  </si>
  <si>
    <t>BOP/BAUT PLAT TBS 2B LEPAS</t>
  </si>
  <si>
    <t>BOP/ FLM - HYDROGEN GENERATOR UNIT 2 KOTOR</t>
  </si>
  <si>
    <t>BOP/ FLM - HYDROGEN GENERATOR UNIT 2 LEVEL O2 SEPARATOR REMBES</t>
  </si>
  <si>
    <t>BOP/LAMPU RUANG BOPCR PUTUS</t>
  </si>
  <si>
    <t>BOP/ PIPA UDARA VALVE PNEUMATIK HIDROGEN AA017 BOCOR</t>
  </si>
  <si>
    <t>BOP/ CCTV BOPCR ERROR</t>
  </si>
  <si>
    <t>BOP / SELANG UDARA FLOCULATION TANK 2 SOBEK</t>
  </si>
  <si>
    <t>BOP / NOZZLE TBS 1A TERSUMBAT</t>
  </si>
  <si>
    <t>BOP / NOZZLE TBS 1B TERSUMBAT</t>
  </si>
  <si>
    <t>BOP/ FLM DOSING SODIUM PUMP 1 KOTOR</t>
  </si>
  <si>
    <t>BOP/ FLM DOSING SODIUM PUMP 2 KOTOR</t>
  </si>
  <si>
    <t>BOP/ FLM DOSING ANTISCALANT PUMP 2 KOTOR</t>
  </si>
  <si>
    <t>BOP/ FLM DOSING ANTISCALANT PUMP 1 KOTOR</t>
  </si>
  <si>
    <t>BOP/VALVE HIDROGEN AA015 ALARM (OUT TANK NO.1)</t>
  </si>
  <si>
    <t>KETERANGAN WARNA LIST</t>
  </si>
  <si>
    <t>HAR MEK (HMK)</t>
  </si>
  <si>
    <t>HAR KI (HKI)</t>
  </si>
  <si>
    <t>HAR LIS (HLT)</t>
  </si>
  <si>
    <t>BOP/ CWP 1A PRESSURE GAUGE BOOSTER HUNTING</t>
  </si>
  <si>
    <t>BOP/ POMPA ION EXCHANGER NO 2 TIDAK BISA START</t>
  </si>
  <si>
    <t>BOP / SAMBUNGAN LINE CONCENTRAT RETAK</t>
  </si>
  <si>
    <t>BOP / INDIKASI VALVE OUTLET MMF 1 ERROR</t>
  </si>
  <si>
    <t>BOP /  BLOWER A CWP 1B BOCOR</t>
  </si>
  <si>
    <t>BOP / BLOWER B CWP 1B FAN MOTOR RUSAK</t>
  </si>
  <si>
    <t>WAITING MATERIAL</t>
  </si>
  <si>
    <t>TELAH DILAKUKAN PERBAIKAN</t>
  </si>
  <si>
    <t>BOP/ FLM - WTP TANK NaOH KOTOR</t>
  </si>
  <si>
    <t>BOP/ FLM - WTP DOSING PUMP  NaOH KOTOR</t>
  </si>
  <si>
    <t>BOP/ FLM - SWRO SECURITY FILTER TANK KOTOR</t>
  </si>
  <si>
    <t>BOP/ TANK NAOCL PRETREATMENT BOCOR</t>
  </si>
  <si>
    <t>BOP/ BLOWER B CWP 1B MECHANICAL SEAL BOCOR</t>
  </si>
  <si>
    <t>Menunggu Bearing Gear Box</t>
  </si>
  <si>
    <t>Program Eng</t>
  </si>
  <si>
    <t>BOP FLM / CLEANING AREA DOSING ROOM</t>
  </si>
  <si>
    <t>BOP FLM / CLEANING COVER CELL GENERATOR CHLORINE UNIT 2</t>
  </si>
  <si>
    <t>BOP FLM / CLEANING VESSEL FWRO UNIT 1</t>
  </si>
  <si>
    <t>BOP FLM / CLEANING VESSEL FWRO UNIT 2</t>
  </si>
  <si>
    <t>BOP FLM / MELUMASI POROS GATE VALVE INLET KOLAM SERVICE 1</t>
  </si>
  <si>
    <t>BOP FLM / MELUMASI POROS GATE VALVE INLET KOLAM SERVICE 2</t>
  </si>
  <si>
    <t>BOP FLM / CLEANING TANK HIDROLIK HBV 1A DAN 1B</t>
  </si>
  <si>
    <t>BOP / Inlet mmf #1 leakout</t>
  </si>
  <si>
    <t>BOP/ FLM - FWRO HP PUMP NO.1 TRIP</t>
  </si>
  <si>
    <t>Menunggu Proses penggalian tanah</t>
  </si>
  <si>
    <t>BOP/ CWP 1B FILTER LINE BLOWER KOTOR</t>
  </si>
  <si>
    <t>BOP/ Line pendingin seal pompa clarified no.1 putus/bocor</t>
  </si>
  <si>
    <t>BOP/ FLM - CWP 1B LINE BLOWER BAUT LEPAS</t>
  </si>
  <si>
    <t>BOP/KEBOCORAN LINE COOLING MECHSEAL CLARIFIED PUMP 1</t>
  </si>
  <si>
    <t>Penggantian Mechanical Seal</t>
  </si>
  <si>
    <t>Penggantian Fan baru</t>
  </si>
  <si>
    <t>BOP/INDIKASI VALVE MIDDLE DISCHARGE KATION #1 DI DCS ERROR</t>
  </si>
  <si>
    <t>BOP/ FLM - CLEANING ACID PUMP AREA CHLORINE PLANT</t>
  </si>
  <si>
    <t>Cleaning filter</t>
  </si>
  <si>
    <t>BOP/ COAGULANT AID PUMP #1 TIDAK DAPAT MENGHISAP</t>
  </si>
  <si>
    <t>Kalibrasi flow meter</t>
  </si>
  <si>
    <t>BOP /  KIPAS AGITATOR COAGULANT AID TANK 2 LEPAS</t>
  </si>
  <si>
    <t>BOP / FLM CLEANING TANGKI COAGULANT AID 2</t>
  </si>
  <si>
    <t>BOP FLM / PERBAIKAN REM MOTOR ANGKUT VIAR BOP</t>
  </si>
  <si>
    <t>BOP FLM / CLEANING FILTER UDARA MOTOR ANGKUT VIAR BOP</t>
  </si>
  <si>
    <t>BOP FLM / CLEANING MMF CHLORINE PLANT</t>
  </si>
  <si>
    <t>BOP FLM / CLEANING BOOSTER PUMP NO 1 CHLORINE PLANT</t>
  </si>
  <si>
    <t>LOKASI DEKAT DINDING BFP 1B</t>
  </si>
  <si>
    <t>BOP/FLM KEBOCORAN LINE INLET SPRAY TBS 1A</t>
  </si>
  <si>
    <t>BOP/FLM PENAMBAHAAN OLI GEARBOX TBS 1A</t>
  </si>
  <si>
    <t>BOP / SPI VALVE COOLING SAMPLING RACK TIDAK ADA</t>
  </si>
  <si>
    <t>BOP/FLM PENGGANTIAN SELANG UDARA VALVE PNEUMATIC DRAIN LAMELLA NO4</t>
  </si>
  <si>
    <t>BOP / VALVE AIR INLET MMF 1 INDIKASI PLC ERROR</t>
  </si>
  <si>
    <t>BOP/ BACKWASH PUMP 1 TIDAK ADA IMPELER</t>
  </si>
  <si>
    <t>BOP/ WWTP WASTE WATER PUMP NO.5 MOTOR JAMMED</t>
  </si>
  <si>
    <t>Hasil pengecekan 97 A (&lt;141 A)</t>
  </si>
  <si>
    <t xml:space="preserve">10.00 wib Tgl 23/05/2019 </t>
  </si>
  <si>
    <t xml:space="preserve">17.34 wib Tgl 02/03/2019 </t>
  </si>
  <si>
    <t>Impeler tidak ada dan Mech Seal bocor</t>
  </si>
  <si>
    <t>BOP/ CWP AREA HBV PIT 2 BUAH LAMPU PENERANGAN PADAM</t>
  </si>
  <si>
    <t>BOP/ MMF 1 LINE AIR IN BOCOR</t>
  </si>
  <si>
    <t>BOP/ WTP CATION REGENERATION VALVE PNEUMATIC DARI TANKI BESAR KE KECIL TIDAK BISA DI COMMAND</t>
  </si>
  <si>
    <t>BOP / PLC WWTP DI BOPCR ERROR</t>
  </si>
  <si>
    <t>BOP/ SWRO 1 INLET ERI MODUL NO.1 PECAH</t>
  </si>
  <si>
    <t>Kanibal adaptor suplly power ke konverter dari Sewaga plant</t>
  </si>
  <si>
    <t>BOP / FLM TOP UP OLI POMPA ION EXCHANGER 2</t>
  </si>
  <si>
    <t>BOP / FLM TOP UP OLI 2ND BOOSTER FWRO PUMP 1</t>
  </si>
  <si>
    <t>BOP / FLM TOP OLI DEMIN PUMP 2</t>
  </si>
  <si>
    <t>00.00</t>
  </si>
  <si>
    <t>BOP / VALVE OUTLET 1-9 TANGKI CHLORINE A ERROR TIDAK BISA DI COMMAND</t>
  </si>
  <si>
    <t>BOP / PRESSURE SEPARATOR DI H2 GEN 2 PLANT LOW TIDAK BISA NORMAL</t>
  </si>
  <si>
    <t>BOP / CHECK VALVE CONTINOUS DOSING NO 2 CHLORINE PLANT LEAK OUT</t>
  </si>
  <si>
    <t>ss ok</t>
  </si>
  <si>
    <t>WMATL</t>
  </si>
  <si>
    <t>BOP/ LEVEL METER CHLORINE TANK 1 RUSAK ( ERROR )</t>
  </si>
  <si>
    <t>BOP / OUTLET VALVE TANGKI CHLORINE 2 TIDAK BISA OPEN</t>
  </si>
  <si>
    <t>BOP / POMPA HYDRAZINE UNIT #2 TIDAK MENGHISAP</t>
  </si>
  <si>
    <t>BOP/  HYDROGEN GEN. 1 KONDISI KOTOR</t>
  </si>
  <si>
    <t>BOP / CLEANING FILTER BLOWER PUMP CWP 1A</t>
  </si>
  <si>
    <t>Level Transmiter O2 &amp; H2 Separator perlu kalibrasi</t>
  </si>
  <si>
    <t>BOP/ CHLORINE PLANT BLOWER NO.2 INDIKASI FAULT</t>
  </si>
  <si>
    <t>BLOWER NO.2 INDIKASI FAULT</t>
  </si>
  <si>
    <t>BOP / SENSOR NTU PRETREATMENT ERROR</t>
  </si>
  <si>
    <t>BOP / PLC 1 DCS BOPCR DATABASED CONTEXT NOT EXIST OR INVALID</t>
  </si>
  <si>
    <t>BOP/ ERI BOOSTER PUMP 2 TIDAK BISA DI START</t>
  </si>
  <si>
    <t>BOP/ FLM-HYDROGEN NO.2 KOTOR</t>
  </si>
  <si>
    <t>INPRG</t>
  </si>
  <si>
    <t>BOP/ KEBOCORAN MEKANIKAL SEAL BLOWER A CWP 1A</t>
  </si>
  <si>
    <t>BOP/ VALVE MANUAL AIR PENDINGIN DARI UNIT 1 KE SAMPLING RACK RUSAK</t>
  </si>
  <si>
    <t>BOP / LEVEL METER TANGKI STORAGE CHLORINE 1 ERROR</t>
  </si>
  <si>
    <t>BOP/ FLOW METER MMF #3 ERROR</t>
  </si>
  <si>
    <t>BOP/ SWRO 1 COUNTER PRODUKSI ERROR</t>
  </si>
  <si>
    <t>BOP/ CHLORINE PLANT BOOSTER PUMP NO.2 TERMINAL MOTOR SHORT</t>
  </si>
  <si>
    <t>Standby open</t>
  </si>
  <si>
    <t>BOP/ SWRO 2 HP PUMP BEARING MOTOR SUARA BISING</t>
  </si>
  <si>
    <t>BOP/ FLM-CATION 1 SELANG UDARA BOCOR</t>
  </si>
  <si>
    <t>BOP/ SWRO NO.1 VALVE FIRST RO MODULE BOCOR</t>
  </si>
  <si>
    <t>telah dilakukan penggantian Inverter baru</t>
  </si>
  <si>
    <t>dilakukan cleaning pada filter booster</t>
  </si>
  <si>
    <t>BOP/FLM PENAMBAHAN OLI TBS 1 A</t>
  </si>
  <si>
    <t>BOP/FLM PENAMBAHAN OLI TBS 2A</t>
  </si>
  <si>
    <t>BOP/ FLM-PRETREATMENT NO.1 SELANG UDARA BOCOR</t>
  </si>
  <si>
    <t>BOP/ FLM-SWRO NO.1 LINE UDARA INSTURMENT BOCOR</t>
  </si>
  <si>
    <t>BOP/ SECURITY FILTER PERLU PENGGANTIAN CATRIDGE FILTER</t>
  </si>
  <si>
    <t>BOP / FILTER BOOSTER PUMP B CWP 1B KOTOR</t>
  </si>
  <si>
    <t>BOP / OUTLET MMF 3 TIDAK BISA FULL OPEN</t>
  </si>
  <si>
    <t>BOP/ WTP SECURITY FILTER B VALVE DRAIN LEAK THROUGH</t>
  </si>
  <si>
    <t>BOP/ CWP 1A FILTER LINE BOOSTER KOTOR</t>
  </si>
  <si>
    <t>Tank no.1 HDMI sudah terbaca</t>
  </si>
  <si>
    <t>Ada kabel peralatan instrumen putus</t>
  </si>
  <si>
    <t>Telah diganti catridge A dan B</t>
  </si>
  <si>
    <t>Stem tidak conect dengan Disk</t>
  </si>
  <si>
    <t>BOP / FLM PENYAMBUNGAN SELANG SUMP PUMP DI AREA CWP</t>
  </si>
  <si>
    <t>BOP/ FLOWMETER SEAWATER INLET GENERATOR CHLORINE #2 ERROR</t>
  </si>
  <si>
    <t>BOP/ PREFILTER CHLORINE NO 1 KOTOR</t>
  </si>
  <si>
    <t>BOP /  KOMPRESSOR DI CHLORINE PLAN TRIP</t>
  </si>
  <si>
    <t>BOP / GEARBOX TBS 1A REMBES OLI</t>
  </si>
  <si>
    <t>BOP / VALVE INLET TANGKI SERVICE LEAKOUT</t>
  </si>
  <si>
    <t>BOP/ MANUAL VALVE INJEKSI ACID REGENERATION MIXEDBED</t>
  </si>
  <si>
    <t>BOP/ MMF #4 LINE INLET BOCOR</t>
  </si>
  <si>
    <t>BOP/ TBS 2B PUTARAN GEARBOK MOTOR BERAT KETIKA DIOPERASIKAN</t>
  </si>
  <si>
    <t>BOP/ COAL WASTE DRAIN SEPARATOR ELECTRIC VALVE SELAKTOR RUSAK</t>
  </si>
  <si>
    <t>BOP/ COAL WASTE OUTLET SEPARATOR ELECTRIC VALVE SELAKTOR RUSAK</t>
  </si>
  <si>
    <t>BOP/  COAL WASTE WASHING SEPARATOR ELECTRIC VALVE SELAKTOR RUSAK</t>
  </si>
  <si>
    <t>BOP/ COAL WASTE MCB TRIP DAN KABEL POWER LEPAS</t>
  </si>
  <si>
    <t>BOP/ TANGKI BACKWASH TANK WTP BOCOR</t>
  </si>
  <si>
    <t>BOP / NAOCL PUMP TIDAK MENGHISAP</t>
  </si>
  <si>
    <t>BOP / COAGULANT 2 TIDAK STANDBY</t>
  </si>
  <si>
    <t>BOP / NAOCL 2 TIDAK STANDBY</t>
  </si>
  <si>
    <t>BOP / COAGULAND AID 2 TIDAK STANDBY</t>
  </si>
  <si>
    <t>BOP/ HYDROGEN PLANT PIPE LINE COOLING WATER BOCOR</t>
  </si>
  <si>
    <t>BOP/ HYDROGEN PLANT RUANG CONTROL ROOM AC SPLIT RUSAK</t>
  </si>
  <si>
    <t>BOP/ HYDROGEN PLANT FAN EXHAUST PANEL H2 NO.1 SUARA BISING</t>
  </si>
  <si>
    <t>BOP/ DEMIN TANK NO. 2 ERROR</t>
  </si>
  <si>
    <t>14//06/2019</t>
  </si>
  <si>
    <t>BOP/FLM TOP UP OLI REGENERATION PUMP 1</t>
  </si>
  <si>
    <t xml:space="preserve"> BOP/FLM TOP OLI DEMIN PUMP 1</t>
  </si>
  <si>
    <t>BOP/FLM TOP UP OLI 2ND RO BOOSTER PUMP 2</t>
  </si>
  <si>
    <t>BOP / TBS 1B TRIP</t>
  </si>
  <si>
    <t>16//06/2019</t>
  </si>
  <si>
    <t>BOP/FLM PENYAMBUNGAN SELANG UDARA TEKAN PRETREATMENT</t>
  </si>
  <si>
    <t>BOP/FLM CLEANING MOTOR HBV 1A &amp;1B</t>
  </si>
  <si>
    <t>BOP / BOOSTER PUMP FWRO 1 BOCOR DI POMPA</t>
  </si>
  <si>
    <t>BOP / ION EXCHANGER PUMP 2 TIDAK BISA START</t>
  </si>
  <si>
    <t>D</t>
  </si>
  <si>
    <t>N</t>
  </si>
  <si>
    <t>O</t>
  </si>
  <si>
    <t>T</t>
  </si>
  <si>
    <t>S</t>
  </si>
  <si>
    <t>BOP/ KEBOCORAN LINE PORTABLE DI BELAKANG GEDUNG ADMIN</t>
  </si>
  <si>
    <t>BOP/ FLM- SELANG UDARA BACKWASH ANION 2 BOCOR</t>
  </si>
  <si>
    <t>BOP/ FLM- SELANG UDARA INLET ANION 2 BOCOR</t>
  </si>
  <si>
    <t>Ganti Sensor Baru</t>
  </si>
  <si>
    <t>BOP / PEMBACAAN PERSENTASE REGENERASI DI DCS ERROR</t>
  </si>
  <si>
    <t>BOP/ VALVE PNEUMATIC REGEN TIDAK BISA DICOMMAND OPEN-CLOSE</t>
  </si>
  <si>
    <t>Reengineer Tank Alumunium menjadi Tanki Semen</t>
  </si>
  <si>
    <t>BOP/SODIUM DOSING PUMP NO 2 TIDAK NGISAP</t>
  </si>
  <si>
    <t>BOP / VESSEL NO 13,19,30,35,36,37 DI SWRO 1 KONDUKTIFITY DIATAS 3000</t>
  </si>
  <si>
    <t>BOP / POMPA CLARIFIED NO 1 WTP VIBRASI TINGGI STATUS KUNING</t>
  </si>
  <si>
    <t>BOP/ VALVE INLET ACID TANK REGEN TIDAK BISA BUKA TUTUP</t>
  </si>
  <si>
    <t>BOP / TANGKI NAOCL DI PRETREATMENT BOCOR</t>
  </si>
  <si>
    <t>BOP / VALVE BACKWASH IN INDIKASI DI DCS ERROR</t>
  </si>
  <si>
    <t>BOP / VALVE RINSE MMF 2 LEAKTROUGH</t>
  </si>
  <si>
    <t>BOP / BACKWASH PUMP 3 MECHSEAL BOCOR</t>
  </si>
  <si>
    <t>BOP / LEVEL METER LOKAL SWRO TANK 2 PUTUS</t>
  </si>
  <si>
    <t>BOP / HP PUMP FWRO 1 TIDAK BISA DI START</t>
  </si>
  <si>
    <t>BOP / VALVE OUTLET FWRO 2 INDIKASI DI DCS ERROR</t>
  </si>
  <si>
    <t>BOP / VALVE PNEUMATIC EJECTOR ACID MIXBED TIDAK ADA</t>
  </si>
  <si>
    <t>BOP / VALVE PNEUMATIC ACID EJECTOR CATION BERAT</t>
  </si>
  <si>
    <t>BOP/ VALVE PNEUMATIC EJEKTOR ALKALI REGEN ANION TIDAK BISA DICOMMAND</t>
  </si>
  <si>
    <t>BOP/ FLM-PRETREATMENT 2 SELANG UDARA DRAIN LAMELLA 3 PECAH</t>
  </si>
  <si>
    <t>BOP / AC BOPCR TIDAK DINGIN</t>
  </si>
  <si>
    <t>BOP/ CWP 1A LINE BOOSTER FILTER KOTOR</t>
  </si>
  <si>
    <t>BOP/ CWP 1B LINE BOOSTER FILTER KOTOR</t>
  </si>
  <si>
    <t>BOP/ PENAMBAHAAN OLI GEAR BOX TBS 1B</t>
  </si>
  <si>
    <t>BOP /PENAMBAHAAN OLI GEAR BOX TBS 1A</t>
  </si>
  <si>
    <t>BOP/ FLM - PRETREATMENT 2 DRAIN LAMELLA 3 SELANG PECAH</t>
  </si>
  <si>
    <t>BOP/ FLM - HYDROGEN PLANT WATER COOLING LINE RETURN BOCOR</t>
  </si>
  <si>
    <t>BOP/ FLM - Tightening Bolt Gear Box TBS 1A</t>
  </si>
  <si>
    <t>BOP/ FLM - BOPCR MONITOR PC NO.2 BLANK / ERROR</t>
  </si>
  <si>
    <t>BOP / FLM TOP UP OLI TBS 1A</t>
  </si>
  <si>
    <t>BOP / FLM 5S CLEANING CELL GENERATOR CHLORINE UNIT 1</t>
  </si>
  <si>
    <t>BOP / FLM- VALVE DRAIN 3 FLOCCULATION  TANK 2 TIDAK BISA OPEN CLOSE</t>
  </si>
  <si>
    <t>BOP / FLM - SEMUA DRAIN FLOCCULATION 1 DAN LAMELA 1 TIDAK BISA OPEN CLOSE</t>
  </si>
  <si>
    <t>BOP / VALVE COOLING SERVICE KE AREA CWP TIDAK BISA DITUTUP</t>
  </si>
  <si>
    <t>BOP / PIPA KONEKTOR PRESSURE GAUGE OUTLET SECURITY FILTER A BOCOR</t>
  </si>
  <si>
    <t>BOP/ FLM - MMF 3 CUBING DAN REGULATOR INSTRUMEN LEPAS DARI DUDUKANNYA</t>
  </si>
  <si>
    <t>BOP/ FLM - MMF 3 KONEKTOR REGULATOR KENDOR</t>
  </si>
  <si>
    <t>BOP/ FLM - REGEN MIXBED CUBING INSTRUMEN VALVE EJEKTOR ALKALI BOCOR</t>
  </si>
  <si>
    <t>BOP/ FLM - PHOSPHATE DOSING PUMP KOTOR</t>
  </si>
  <si>
    <t>BOP/ FLM - AREA DOSING ROOM UNIT KOTOR</t>
  </si>
  <si>
    <t>BOP / KABEL GROUNDING POMPA REUSE WWTP PUTUS/RUSAK</t>
  </si>
  <si>
    <t>BOP / VALVE PNEUMATIK PENGISIAN AIR DEMIN KE PHOSPHATE TANK TIDAK BISA CLOSE</t>
  </si>
  <si>
    <t>BOP/ REGEN ANION EJEKTOR ALKALI TIDAK BISA DI COMMAND OPEN</t>
  </si>
  <si>
    <t>BOP/ DRAINAGE PUMP 2 TIDAK ADA POWER (POND DEPAN ASH HANDLING)</t>
  </si>
  <si>
    <t>BOP/ DRAINAGE PUMP 1 TIDAK BISA MENGHISAP (POND DEPAN ASH HANDLING)</t>
  </si>
  <si>
    <t>BOP/ AMMONIA MOTOR VALVE TIDAK BISA FULL CLOSE</t>
  </si>
  <si>
    <t>BOP/ CLARIFIED PUMP 1 MANUAL VALVE OUT TIDAK ADA INDIKASI</t>
  </si>
  <si>
    <t>BOP /  VALVE PNEUMATIK DRAIN BLOWER MMF TIDAK MAU CLOSE BERAT (BERKARAT)</t>
  </si>
  <si>
    <t>BOP/FLM CLEANING 5S SEA WATER BOOSTER PUMP #1 CHLORINATION PLANT</t>
  </si>
  <si>
    <t>BOP/FLM LUBRICATING VALVE SPRAY TBS 1A</t>
  </si>
  <si>
    <t>BOP/FLM LUBRICATING VALVE SPRAY TBS 1B</t>
  </si>
  <si>
    <t>BOP/ POMPA DOSING PHOSPATE #1 TIDAK BISA MENGHISAP</t>
  </si>
  <si>
    <t>BOP/ POMPA DOSING PHOSPATE SPARE TIDAK BISA MENGHISAP</t>
  </si>
  <si>
    <t>BOP/FLM PENAMBAHAN OLI GEARBOX TBS 1A</t>
  </si>
  <si>
    <t>BOP/FLM CLEANING FWRO 1</t>
  </si>
  <si>
    <t>BOP/FLM CLEANING FWRO 2</t>
  </si>
  <si>
    <t>BOP/FLM CLEANING FILTER CPU KOMPUTER DCS BOPCR</t>
  </si>
  <si>
    <t>BOP/ DRAINAGE PUMP 2 TIDAK BISA MENGHISAP (POND DEPAN ASH HANDLING)</t>
  </si>
  <si>
    <t>BOP/ HP PUMP SWRO 1 TRIP, INDIKASI FAN DI PANEL TIDAK MAU HIDUP</t>
  </si>
  <si>
    <t>BOP/ PRESSURE GAUGE OUTLET DRAINAGE PUMP TIDAK ADA (POND DEPAN ASH HANDLING)</t>
  </si>
  <si>
    <t>BOP/ LINE PIPA OUTLET SERVICE PUMP BOCOR</t>
  </si>
  <si>
    <t>BOP/ VALVE PENGISIAN ACID KE METERING TANK KATION EXCHANGER BOCOR</t>
  </si>
  <si>
    <t>BOP / VALVE MANUAL ACID METERING TANK REGENERATION KE EJEKTOR RUSAK</t>
  </si>
  <si>
    <t>BOP / BACKWASH TANK BOCOR</t>
  </si>
  <si>
    <t>BOP / PIPA OUTLET SERVICE BOCOR BARU</t>
  </si>
  <si>
    <t>BOP / PERMINTAAN PENGGANTIAN CATRIDGE FILTER OUTLET MMF A DAN B</t>
  </si>
  <si>
    <t>BOP / TERMINAL KABEL AC DI BOPCR TERBAKAR</t>
  </si>
  <si>
    <t>BOP/FLM COAGULANT PUMP NO 1 BERDEBU DAN BEROLI ( COAL WASTE WATER )</t>
  </si>
  <si>
    <t>BOP/FLM COAGULANT PUMP NO 2 BERDEBU DAN BEROLI ( COAL WASTE WATER )</t>
  </si>
  <si>
    <t>BOP/FLM COAGULANT AID PUMP NO 1 BERDEBU DAN BEROLI (COAL WASTE WATER )</t>
  </si>
  <si>
    <t>BOP/FLM COAGULANT AID PUMP NO 2 ,POMPA BERDEBU DAN BEROLI ( COAL WASTE WATER )</t>
  </si>
  <si>
    <t>BOP/FLM GREASE VALVE INLET SERVICE WATER KE GEDUNG WWTP INDUSTRIAL</t>
  </si>
  <si>
    <t>BOP/ FLM PENGGANTIAN SELANG UDARA PNUEMATICK VALVE OUTLET CATION 2</t>
  </si>
  <si>
    <t>BOP/ FLM LUBRICATING VALVE OUTLET POTABLE TO UNIT</t>
  </si>
  <si>
    <t>BOP/ FLM LUBRICATING VALVE OUTLET TANGKI TO PORTABLE PUMP</t>
  </si>
  <si>
    <t>BOP / KEBOCORAN DI CHECK VALVE OUTLET BACKWASH PUMP NO. 2</t>
  </si>
  <si>
    <t>BOP / TANK BACKWASH BOCOR DEKAT SISI VALVE OUTLET</t>
  </si>
  <si>
    <t>BOP/ FLM PENGGANTIAN SELANG PIPA BRINE FWRO 1</t>
  </si>
  <si>
    <t>BOP/ FLM CLEANING CHLORINE DOSING PUMP 2</t>
  </si>
  <si>
    <t>BOP/ FLM CLEANING COAGULANT AID DOSING PUMP 1</t>
  </si>
  <si>
    <t>Kanibal check valve 3 pasang ke 2</t>
  </si>
  <si>
    <t>BOP/ LAMPU JALAN SAMPING GEDUNG BOP MATI</t>
  </si>
  <si>
    <t>BOP/ FLM PENGGANTIAN SELANG UDARA VALVE PNUEMATIK OUTLET MIXED BED 1</t>
  </si>
  <si>
    <t>BOP / FILTER CATRIDGE FWRO 2 KOTOR PERLU DIGANTI</t>
  </si>
  <si>
    <t>BOP / PEMASANGAN DUDUKAN PRESSURE GAUGE DI UNIT DRAINAGE PUMP</t>
  </si>
  <si>
    <t>BOP/ FLM - DRUM BEKAS TIDAK TERTATA RAPI DI AREA PRETRETMENT</t>
  </si>
  <si>
    <t>BOP/ FLM - TBS 1A GEAR BOX LEVEL OLI LOW</t>
  </si>
  <si>
    <t>BOP/ FLM PENGGANTIAN SELANG UDARA VALVE PNUEMATIK INLET ANION 1</t>
  </si>
  <si>
    <t>BOP/ MIXBED 2 VALVE PNEUMATIC INLET BACKWASH TIDAK BISA DI COMMAND</t>
  </si>
  <si>
    <t>BOP/ BALL ELECTRIC VALVE #1 DEMIN WATER KE TANGKI PHOSPATE #1 LEAKTROUGH</t>
  </si>
  <si>
    <t>BOP/ KEBOCORAN RELIEF VALVE MMF</t>
  </si>
  <si>
    <t>BOP/ FLM CLEANING COAGULANT DOSING PUMP #2</t>
  </si>
  <si>
    <t>BOP/ SETTING OTOMASI START STOP POMPA DRAINAGE (KOLAM BLOWDOWN DEPAN ASH HANDLING)</t>
  </si>
  <si>
    <t>BOP /  OUTLET CONCENTRAT PUMP 1 LEAKOUT</t>
  </si>
  <si>
    <t>BOP / POMPA SUPPLY DI COAL WASH NO POWER</t>
  </si>
  <si>
    <t>BOP / CHLORINE GENERATOR 2 TIDAK STANDBY</t>
  </si>
  <si>
    <t>BOP/ SWRO 2 INVERTER ERI BOOSTER FAULT</t>
  </si>
  <si>
    <t>BOP/ FWRO 1 KERAN SEMPEL TIDAK KELUAR AIR DISETIAP VESSEL</t>
  </si>
  <si>
    <t>BOP/ SWRO 2 OUT ERI BOOSTER PUMP PRESSURE GAUGE RUSAK</t>
  </si>
  <si>
    <t>BOP/ FLM - AUXILIARY BOILER PANEL BREAKER KOTOR</t>
  </si>
  <si>
    <t>BOP/ FLM - PRETREARMENT DRUM BEKAS BAHAN KIMIA TIDAK TERTATA RAPIH</t>
  </si>
  <si>
    <t>BOP/ FLM - FWRO 1 KERAN SEMPEL AIR TIDAK KELUAR AIR</t>
  </si>
  <si>
    <t>BOP/ AMMONIA TANK 1 DAN 2 VALVE DRAIN LEAKTHROUGH</t>
  </si>
  <si>
    <t>Telah dilakukan FLM oelh operator</t>
  </si>
  <si>
    <t>Diganti pressure gauge yg baru</t>
  </si>
  <si>
    <t>BOP/ FLM PENYAMBUNGAN SELANG UDARA INSTRUMENT PNEUMATIC VALVE ANION EXCHANGER 2</t>
  </si>
  <si>
    <t>BOP/ PERLU CLEANING FILTER BOOSTER CWP 1A</t>
  </si>
  <si>
    <t>BOP/ ION EXCHANGER FEED PUMP 2 FAULT</t>
  </si>
  <si>
    <t>BOP/FLM-PELUMASAN VALVE INLET PORTABLE TANK</t>
  </si>
  <si>
    <t>BOP/FLM-PELUMASAN VALVE INLET SERVICE TANK</t>
  </si>
  <si>
    <t>BOP/FLM-PELUMASAN VALVE OUTLET LINE FIRE FIGHTING</t>
  </si>
  <si>
    <t>BOP/FLM-PELUMASAN VALVE OUTLET LINE SERVICE PUMP</t>
  </si>
  <si>
    <t>BOP/FLM-PENAMBAHAN OLI GEARBOX TBS 1A</t>
  </si>
  <si>
    <t>BOP/ FLM - TBS 1B OLI GEAR BOX LOW</t>
  </si>
  <si>
    <t>BOP/ FLM - CLEANING CHLORINE GENERATOR 2</t>
  </si>
  <si>
    <t>BOP / FLM - CLEANING BRUSH FILTER TBS 1 B</t>
  </si>
  <si>
    <t>BOP / FLM - CLARIFIED PUMP A LEAKOUT</t>
  </si>
  <si>
    <t>BOP / FLM- PANEL KATODIK CWP 1B KOTOR</t>
  </si>
  <si>
    <t>BOP / FLM - SELANG UDARA INSTRUMEN DRAIN 3 FLOGGULATION 2 PECAH</t>
  </si>
  <si>
    <t>BOP A/ FLM LUBRICATING VALVE INLET BOOSTER A CWP 1B</t>
  </si>
  <si>
    <t>BOP A/ FLM LUBRICATING VALVE OUTLET BOOSTER A CWP 1B</t>
  </si>
  <si>
    <t>BOP A/ FLM LUBRICATING VALVE INLET BOOSTER B CWP 1B</t>
  </si>
  <si>
    <t>BOP A/ FLM LUBRICATING VALVE OUTLET BOOSTER B CWP 1B</t>
  </si>
  <si>
    <t>BOP A/ FLM CLEANING AREA BURNER AUX BOILER</t>
  </si>
  <si>
    <t>BOP/ KEBOCORAN PIPA FWRO 2 RETURN CLEANING WATER</t>
  </si>
  <si>
    <t>BOP A/ FLM PENAMBALAN KEBOCORAN FWRO 2 RETURN CLEANING WATER</t>
  </si>
  <si>
    <t>BOP /POMPA DRAINAGE BLOWDOWN UNIT NO 1 TIDAK BSA MENGHISAP</t>
  </si>
  <si>
    <t>BOP/FLM CLEANING CELL GENERATOR CHLORINE 1</t>
  </si>
  <si>
    <t>BOP/FLM PELUMASAN STEM VALVE INLET SPRAY TBS 2A</t>
  </si>
  <si>
    <t>BOP/FLM PERLUMASAN STEM VALVE INLET SPRAY TBS 2B</t>
  </si>
  <si>
    <t>BOP/FLM KEBOCORAN LINE SERVICE PUMP,RETURN COOLING H2 PLANT</t>
  </si>
  <si>
    <t>BOP/FLM FWRO BOOSTER PUMP NO.1</t>
  </si>
  <si>
    <t>BOP/ FLM BOILER CHARGING PUMP</t>
  </si>
  <si>
    <t>BOP/FLM REGENERATION PUMP NO.1</t>
  </si>
  <si>
    <t>BOP/FLM FWRO BOOSTER PUMP NO.2</t>
  </si>
  <si>
    <t>BOP/FLM REGENERATION PUMP NO.2</t>
  </si>
  <si>
    <t>BOP/ PIPA RETURN COOLING H2 DI H2 PLANT BOCOR</t>
  </si>
  <si>
    <t>BOP A/ FLM CLEANING BOOSTER PUMP CHLORINATION PLANT 1</t>
  </si>
  <si>
    <t>BOP A/ FLM CLEANING CHLORINE GENERATOR 2</t>
  </si>
  <si>
    <t>BOP / FLM - CLEANING TANKI NAOH ( FWRO )</t>
  </si>
  <si>
    <t>BOP/FLM - CLEANING MOTOR OLI HBV CWP 1B</t>
  </si>
  <si>
    <t>BOP / FLM -GREAS VALVE MANUAL INLET BLOWER B CWP 2A</t>
  </si>
  <si>
    <t>BOP / FLM-GREASE VALVE MANUAL OUTLET BLOWER B CWP 2A</t>
  </si>
  <si>
    <t>BOP /FLM - PENGGANTIAN VALVE SAMPLING OUTLET ANION 2</t>
  </si>
  <si>
    <t>BOP/FLM-PELUMASAN VALVE INLET DEMIN WATER TO H2 PLANT</t>
  </si>
  <si>
    <t>BOP/FLM PELUMASAN VALVE OUTLET REUSE PUMP 1</t>
  </si>
  <si>
    <t>BOP/FLM-PELUMASAN VALVE OUTLET REUSE PUMP 2</t>
  </si>
  <si>
    <t>BOP/FLM-PELUMASAN VALVE SIRKULASI REUSE PUMP</t>
  </si>
  <si>
    <t>BOP/FLM 5S PENUTUPAN SODIUM DENGAN TERPAL</t>
  </si>
  <si>
    <t>BOP/ FLM - CLEANING DI CHLORINE GENERATOR 2</t>
  </si>
  <si>
    <t>BOP/ FLM - HYDROGEN PLANT VALVE IN TANK 2 TIDAK MAU DI OPEN</t>
  </si>
  <si>
    <t>BOP/ FLM - CLEANING TANK HYDROLIK CWP 1A</t>
  </si>
  <si>
    <t>BOP/ FLM - SWRO HP PUMP 2 PRESSURE GAUGE BOCOR</t>
  </si>
  <si>
    <t>BOP/ FLM - PANEL REGENARASI TIDAK ADA POWER</t>
  </si>
  <si>
    <t>BOP/ FLM - HYDROGEN PLANT VALVE IN TANK 2 PENGGANTIAN SELENOID</t>
  </si>
  <si>
    <t>BOP/ FLM - SWRO VALVE CROSS KERAS UNTUK DI OPEN / CLOSE</t>
  </si>
  <si>
    <t>BOP/ PORTABLE TANK NO.1 ERROR</t>
  </si>
  <si>
    <t>BOP/ FLM - ANION EXCHANGER 2 VALVE IN SELANG UDARA PECAH</t>
  </si>
  <si>
    <t xml:space="preserve">OPR B </t>
  </si>
  <si>
    <t>BOP/FLM - SELANG UDARA INSTRUMENT DIPANEL SWRO NO.2 LEPAS</t>
  </si>
  <si>
    <t>BOP/VALVE RINSE MMF 1 INDIKASI ERROR</t>
  </si>
  <si>
    <t>BOP/FLM-CLEANING MOTOR HBV CWP 1A</t>
  </si>
  <si>
    <t>BOP/FLM-PELUMASAN VALVE LINE PORTABLE PUMP</t>
  </si>
  <si>
    <t>BOP/FLM-PELUMASAN VALVE LINE COOLING H2 PLANT</t>
  </si>
  <si>
    <t>BOP/FLM-PELUMASAN VALVE LINE COOLING SERVICE TO CWP</t>
  </si>
  <si>
    <t>BOP/FLM-PELUMASAN VALVE INLET SERVICE PUMP NO 2</t>
  </si>
  <si>
    <t>BOP/ VIBRASI DIATAS NORMAL POMPA BOOSTER FWRO 2</t>
  </si>
  <si>
    <t>BOP/ OUTLET VESSEL SWRO 2 BOCOR</t>
  </si>
  <si>
    <t>BOP/ VALVE RINSE MMF 3 INDIKASI ERROR</t>
  </si>
  <si>
    <t>BOP/ VALVE INLET FLUSHING SWRO 2 INDIKASI ERROR</t>
  </si>
  <si>
    <t>BOP/ VALVE DRAIN FWRO 2 INDIKASI ERROR</t>
  </si>
  <si>
    <t>BOP/ CASING POMPA CLARIFIED WTP BOCOR</t>
  </si>
  <si>
    <t>BOP/ POMPA COAGULANT AID NO 1 PRETREATMENT FLOW LOW</t>
  </si>
  <si>
    <t>BOP/ VALVE SEAWATER UNIT 1 DARI CWP KE WTP TIDAK ADA HANDWHEEL</t>
  </si>
  <si>
    <t>BOP/ PIPA VALVE DRAIN LAMELLA A NO 3 DAN 5 BOCOR</t>
  </si>
  <si>
    <t>BOP/ SENSOR VALVE PNEUMATIK DRAIN LAMELLA SHORT CIRCUIT</t>
  </si>
  <si>
    <t>BOP / FLOW METER CLARIFIED WATER REAUSE PUMP ERROR ( WWTP )</t>
  </si>
  <si>
    <t>BOP / FLM- PENGGANTIAN SELANG COLLING COUNTINOUS DOSING NO  1</t>
  </si>
  <si>
    <t>BOP/ FLM- CLEANING NaOCL PUMP NO 1</t>
  </si>
  <si>
    <t>BOP/ FLM- CLEANING FLOW METER COUNCENTRATE PUMP</t>
  </si>
  <si>
    <t>BOP/ FLM - PENGGANTIAN VALVE SAMPLING OUTLET MIXED BED NO 2</t>
  </si>
  <si>
    <t>BOP/ FLM-  CLEANING COAGULANT AID PUMP NO 1</t>
  </si>
  <si>
    <t>BOP/ FLM - CLEANING COMPRESSORE CHLORINE PLANT</t>
  </si>
  <si>
    <t>BOP/ FLM -CLEANING BACKWASH PUMP MMF CHLORINE</t>
  </si>
  <si>
    <t>BOP/ FLM - TOP UP OLI GEAR BOX TBS 1A</t>
  </si>
  <si>
    <t>BOP/ FLM - TBS 1B LANTAI BERLUMUT</t>
  </si>
  <si>
    <t>BOP/ OIL SEPARATOR JALUR FLOW PRODUCT RUSAK</t>
  </si>
  <si>
    <t>BOP/ FLM - 5S PENATAAN BAHAN KIMIA ANTISCALANT DAN DIALASI DENGAN PALLET</t>
  </si>
  <si>
    <t>BOP/ FLM -  PENAMBALAN KEBOCORAN DRAIN NO.5</t>
  </si>
  <si>
    <t>BOP/ WTP CONCENTRATE SWRO MENUJU SIPONWEL MANUAL VALVE RUSAK</t>
  </si>
  <si>
    <t>BOP/ FLM - KEBOCORAN LINE INLET BACKWASH CWP 1B</t>
  </si>
  <si>
    <t>BOP / FLM - KEBOCORAN LINE OUTLET COLLING CWP 1B</t>
  </si>
  <si>
    <t>BOP /FLM - GREASE VALVE OUTLET SERVICE PUMP</t>
  </si>
  <si>
    <t>BOP/ FLM - MELAKUKAN CLEANING LANTAI DI AREA TBS</t>
  </si>
  <si>
    <t>BOP/ SWRO TANK NO.1 DAN 2 LEVEL METER LOKAL RUSAK</t>
  </si>
  <si>
    <t>BOP /FLM -GREASE VALVE HIDER INLET PORTABLE PUMP</t>
  </si>
  <si>
    <t>BOP/ FLM - GREASE VALVE MANUAL INLET PORTABLE PUMP NO 3</t>
  </si>
  <si>
    <t>BOP / FLM - GREASE VALVE MANUAL OUTLET PORTABLE PUMP NO 3</t>
  </si>
  <si>
    <t>BOP/ FLM - GREASE VALVE MANUAL INLET SERVICE PUMP NO 1</t>
  </si>
  <si>
    <t>BOP/ FLM - GREASE VALVE MANUAL SERVICE PUMP TO CWP</t>
  </si>
  <si>
    <t>BOP/ FLM - GREASE VALVE MANUAL PORTABLE PUMP TO CWP</t>
  </si>
  <si>
    <t>BOP A/ FLM 5S CLEANING BURNER AUXILIARY BOILER</t>
  </si>
  <si>
    <t>BOP A/ FLM LUBRICATING VALVE DEMINERALIZATION TO AUX BOILER</t>
  </si>
  <si>
    <t>BOP A/ FLM LUBRICATING VALVE INLET FEEDWATER PUMP AUX BOILER</t>
  </si>
  <si>
    <t>BOP A/ FLM LUBRICATING VALVE MANUAL OIL RETURN AUX BOILER</t>
  </si>
  <si>
    <t>BOP A/ FLM LUBRICATING VALVE MANUAL OIL SUPPLY AUX BOILER</t>
  </si>
  <si>
    <t>BOP A/ FLM TOP UP OLI DEMIN PUMP 2</t>
  </si>
  <si>
    <t>BOP A/ FLM TOP OLI ION EXCHANGER PUMP 2</t>
  </si>
  <si>
    <t>BOP A/ FLM TOP UP OLI ION EXCHANGER PUMP 1</t>
  </si>
  <si>
    <t>BOP A/ FLM LUBRICATING GATE VALVE INLET TBS 1A</t>
  </si>
  <si>
    <t>BOP A/ FLM LUBRICATING VALVE BUTTERFLY INLET SPRAY TBS 1B</t>
  </si>
  <si>
    <t>BOP A/ FLM LUBRICATING VALVE BUTTERFLY INLET SPRAY TBS 2A</t>
  </si>
  <si>
    <t>BOP / KEBOCORAN TANKI ANTICALANT SWRO</t>
  </si>
  <si>
    <t>BOP/ FLM - TOP UP OLI TBS 1A</t>
  </si>
  <si>
    <t>BOP /FLM - TOP UP OLI TBS 1B</t>
  </si>
  <si>
    <t>BOP/ FLM - CLEANING MOTOR SCREEN WASH PUMP 2B</t>
  </si>
  <si>
    <t>BOP/ FLM - CLEANING PADA MOTOR SCREEN WASH PUMP 2A</t>
  </si>
  <si>
    <t>BOP/ FLM - CLEANING PADA BODY FILTER SCREEN WASH PUMP 1A</t>
  </si>
  <si>
    <t>BOP/ FLM - CLEANING PADA BODY FILTER SCREEN WASH PUMP 1B</t>
  </si>
  <si>
    <t>BOP/ FLM - CLEANING PADA BODY FILTER SCREEN WASH PUMP 2A</t>
  </si>
  <si>
    <t>BOP/ FLM - CLEANING PADA BODY FILTER SCREEN WASH PUMP 2B</t>
  </si>
  <si>
    <t>BOP/ FLM - SCREEN WASH MANUAL VALVE 2A KERAS</t>
  </si>
  <si>
    <t>BOP/ FLM - SCREEN WASH MANUAL VALVE 2B KERAS</t>
  </si>
  <si>
    <t>BOP/ FLM - CLEANING PADA PIPING SCREEN WASH 2B</t>
  </si>
  <si>
    <t>BOP/ FLM - GREASE VALVE OUTLET WASHING PUMP TBS 1A</t>
  </si>
  <si>
    <t>BOP/FLM - GREASE VALVE OUTLET WASHING PUMP TBS 1B</t>
  </si>
  <si>
    <t>BOP / ROLLER TBS 1B LEPAS</t>
  </si>
  <si>
    <t>BOP/ TANK BACKWASH BOCOR DEKAT SISI INLET BACKWASH PUMP</t>
  </si>
  <si>
    <t>BOP/ O2 ANALYZER ERROR DI H2 PLANT #2</t>
  </si>
  <si>
    <t>BOP/ H2 ANALYZER ERROR DI H2 PLANT #2</t>
  </si>
  <si>
    <t>BOP / COOLER FEED WATER SAMPLING RACK #2 LEAKTROUGH</t>
  </si>
  <si>
    <t>BOP/ FLM - TIGHTENING PADA BAUT SIGHT GLASS O2 SEPARATOR</t>
  </si>
  <si>
    <t>BOP/ FLM - CLEANING PADA BODY SECURITY FILTER A</t>
  </si>
  <si>
    <t>BOP/ FLM - CLEANING PADA BODY MOTOR BLOWER A</t>
  </si>
  <si>
    <t>BOP/ FLM - CLEANING PADA TANK SODIUM</t>
  </si>
  <si>
    <t>BOP/ FLM - CLEANING PADA TANK ANTISCALANT</t>
  </si>
  <si>
    <t>BOP/ FLM - CLEANING PADA DOSING PUMP SODIUM A</t>
  </si>
  <si>
    <t>BOP/ FLM - CLEANING PADA DOSING PUMP SODIUM B</t>
  </si>
  <si>
    <t>BOP/ INLET PHOSPHATE DOSING UNIT #2 BOCOR</t>
  </si>
  <si>
    <t>RATA RATA PRODUKSI DEMIN</t>
  </si>
  <si>
    <t>RATA RATA SUPPLY DEMIN</t>
  </si>
  <si>
    <t>BOP/POMPA SODIUM NO 1 WTP TIDAK BISA OPERASI</t>
  </si>
  <si>
    <t>BOP/TANK ANTISCALANT BOCOR</t>
  </si>
  <si>
    <t>BOP/TANK SODIUM WTP BOCOR</t>
  </si>
  <si>
    <t>BOP / LEVEL DEMIN TANK DCS ERROR</t>
  </si>
  <si>
    <t>BOP / INDIKASI OPEN VALVE DRAIN PERMEATE FWRO 2 ERROR</t>
  </si>
  <si>
    <t>BOP/ FLM - GREASE VALVE MANUAL PORTABLE PUMP KE UNIT</t>
  </si>
  <si>
    <t>BOP / FLM - PEMASANGGAN KABEL SUMP PUMP DI CONPREHENSIVE PUMP HOUSE</t>
  </si>
  <si>
    <t>BOP/FLM LUBRICATING VALVE OUTLET HP PUMP FWRO 2</t>
  </si>
  <si>
    <t>BOP/FLM LUBRICATING VALVE LINE SERVICE TO CHLORINE</t>
  </si>
  <si>
    <t>BOP/FLM LUBRICATING VALVE LINE SERVICE</t>
  </si>
  <si>
    <t>BOP/FLM PELUMASAN VALVE SERVICE TO PRETREATMENT</t>
  </si>
  <si>
    <t>BOP/FLM PELUMASAN VALVE INLET DEMIN AUX BOILER</t>
  </si>
  <si>
    <t>BOP/PENUTUPAN LUBANG DRAIN COOLING CWP 1B</t>
  </si>
  <si>
    <t>BOP D/ FLM MANUAL VALVE OUTLET STEAM AUXILIARY BOILER</t>
  </si>
  <si>
    <t>BOP D/ FLM MANUAL VALVE INLET FIRE FIGHTING TO GEDUNG BOP</t>
  </si>
  <si>
    <t>BOP/FLM LUBRICATING VALVE SERVICE TO LAMELLA</t>
  </si>
  <si>
    <t>BOP/FLM LUBRICATING VALVE OUTLET MIXBED 2</t>
  </si>
  <si>
    <t>BOP/FLM LUBRICATING VALVE OUTLET REGENERASI MIXBED 1</t>
  </si>
  <si>
    <t>BOP D/ FLM CLEANING NAOCL PUMP NO 2 PRETREATMENT</t>
  </si>
  <si>
    <t>BOP D/FLM CLEANING COAGULANT AID 1 PRETREATMENT</t>
  </si>
  <si>
    <t>BOP D/FLM CLEANING TANKI NAOCL WTP</t>
  </si>
  <si>
    <t>BOP D/FLM PERBAIKAN SELANG UDARA PENUMATIK DI PANEL WWTP</t>
  </si>
  <si>
    <t>BOP/ HYDROGEN PLANT 1 PNEUMATIC VALVE COOLER IN ELOCTROLYZER RUSAK</t>
  </si>
  <si>
    <t>BOP/KEBOCORAN MEKANIKAL SELL BOOSTER PUMP</t>
  </si>
  <si>
    <t>BOP/ PENUKARAN INLET POMPA SMBS DENGAN INLET POMPA ANTISCALANT DARI SOURCE TANGKI INJEKSI</t>
  </si>
  <si>
    <t>BOP/PENGGANTIAN DESICCANT DRIER A DAN B H2 PLANT #2</t>
  </si>
  <si>
    <t>BOP/PIPA LINE COOLING WASHING PUMP 2A PATAH</t>
  </si>
  <si>
    <t>BOP/PIPA PORTABLE DEPAN CHCR MENYEBRANG KE CRUSHER BOCOR</t>
  </si>
  <si>
    <t>BOP/INDIKASI SAMPEL AIR LEFT BOILER UNIT 2 TERCEMAR AIR CCCW</t>
  </si>
  <si>
    <t>BOP/ FLM - PENAMBAHAN SEAL TAPE PADA SCREW OUT VALVE AMMONIA DOSING PUMP 1</t>
  </si>
  <si>
    <t>BOP/ FLM -  TOP UP OLI GEAR BOX TBS 1B</t>
  </si>
  <si>
    <t>BOP A/ FLM TOP UP OLI GEAR BOX TBS 2B</t>
  </si>
  <si>
    <t>BOP/ VALVE SERVICE TANK RUSAK</t>
  </si>
  <si>
    <t>BOP/SELANG UDARA PNEUMATIK VALVE DRAIN LAMELLA 2 BOCOR</t>
  </si>
  <si>
    <t>BOP D / FLM-CLEANING MOTOR COAGULANT DOSING PUMP NO.2 PRETREATMENT</t>
  </si>
  <si>
    <t>BOP D / FLM-GREASE MANUAL VALVE INLET BACKWASH ANION NO.2</t>
  </si>
  <si>
    <t>BOP D / FLM- KEBOCORAN LINE RETURN COOLING CWP 2A SISI BAWAH</t>
  </si>
  <si>
    <t>BOP D / FLM-KEBOCORAN LINE RETURN COOLING CWP 2A SISI ATAS</t>
  </si>
  <si>
    <t>BOP D / FLM-GREASE MANUAL VALVE INLET BACKWASH MIXEDBED NO.2</t>
  </si>
  <si>
    <t>BOP D / FLM-GREASE MANUAL VALVE INLET BACKWASH SISI TENGAH ANION NO.1</t>
  </si>
  <si>
    <t>BOP D / FLM-GREASE MANUAL VALVE INLET CONCENTRATE PUMP NO.1</t>
  </si>
  <si>
    <t>BOP D / FLM-GREASE MANUAL VALVE INLET CONCENTRATE PUMP NO.2</t>
  </si>
  <si>
    <t>BOP D / FLM-GREASE MANUAL VALVE INLET DEMIN TANK NO.1</t>
  </si>
  <si>
    <t>BOP D / FLM-GREASE MANUAL VALVE INLET DEMIN TANK NO.2</t>
  </si>
  <si>
    <t>BOP D / FLM-GREASE MANUAL VALVE INLET TANK COMPRESSOR WTP NO.1</t>
  </si>
  <si>
    <t>BOP D / FLM-GREASE MANUAL VALVE INLET TANK COMPRESSOR WTP NO.2</t>
  </si>
  <si>
    <t>BOP D / FLM-GREASE MANUAL VALVE OUTLET CONCENTRATE PUMP NO.1</t>
  </si>
  <si>
    <t>BOP D / FLM-GREASE MANUAL VALVE OUTLET MIXEDBED NO.2</t>
  </si>
  <si>
    <t>BOP D / FLM-GREASE MANUAL VALVE OUTLET RO CLEANING PUMP</t>
  </si>
  <si>
    <t>BOP D / FLM-GREASE MANUAL VALVE OUTLET SWRO NO.1 TO RO CLEANING TANK</t>
  </si>
  <si>
    <t>BOP/POMPA SODIUM NO 2 WTP FAULT TIDAK MAU START</t>
  </si>
  <si>
    <t>BOP/DP CATRIDGE FILTER B SWRO TINGGI</t>
  </si>
  <si>
    <t>BOP/ LEVEL METER DEMIN TANK ERROR</t>
  </si>
  <si>
    <t>BOP/FLM CLEANING TABUNG H2 SEPERATOR GENERATOR H2 NO 1</t>
  </si>
  <si>
    <t>BOP/FLM -CLEANING TABUNG 02 SEPERATOR GENERATOR H2 NO 1</t>
  </si>
  <si>
    <t>BOP/ FLM - SELANG UDARA VALVE PNUEMATIK DRAIN NO 1 LAMELLA 1</t>
  </si>
  <si>
    <t>BOP / FLOW METER CONTINOUS &amp; SHOCK DOSING CHLORINE ERROR</t>
  </si>
  <si>
    <t>BOP / INLET HEADER CONTINOUS &amp; SHOCK DOSING PUMP LEAKOUT</t>
  </si>
  <si>
    <t>BOP/LYE FILTER HYDROGEN UNIT 1 KOTOR</t>
  </si>
  <si>
    <t>BOP/TERMINAL 2ND BOOSTER PUMP TERBAKAR</t>
  </si>
  <si>
    <t>BOP/TOP UP OLI GEARBOX TBS 1A</t>
  </si>
  <si>
    <t>BOP / PEMASANGAN PCV VENTING O2 SEPARATOR DI H2 PLANT UNIT 1</t>
  </si>
  <si>
    <t>BOP / PERMINTAAN PEMASANGAN LEVEL METER TANK PORTABLE NO 2</t>
  </si>
  <si>
    <t>BOP/ PORTABLE  TANK NO.2 OUTLET PIPING BOCOR</t>
  </si>
  <si>
    <t>BOP/ PEMASANGAN KONEKSI INSTRUMENTASI HP PUMP SWRO 2</t>
  </si>
  <si>
    <t>BOP/ CHLORINE PLANT PIPING OUTLET SHOCK DOSING BOCOR</t>
  </si>
  <si>
    <t>BOP/ CHLORINE TANK PRODUK PIPING OUTLET  BOCOR</t>
  </si>
  <si>
    <t>BOP/ CHLORINE PLANT 1 FLOW SHOCK DOSING ERROR</t>
  </si>
  <si>
    <t>BOP D / FLM-SELANG UDARA INSTRUMENT PRETREATMEN NO.1</t>
  </si>
  <si>
    <t>BOP/ HYDROGEN PLANT 2 VALVE H2 SEPARATOR PERLU DI KALIBRASI</t>
  </si>
  <si>
    <t>BOP/ HYDROGEN PLANT 2 SENSOR DEW POINT ANALYZER ERROR</t>
  </si>
  <si>
    <t>BOP/  HYDROGEN PLANT 2 SENSOR H2 IN O2 ANALYZER ERROR</t>
  </si>
  <si>
    <t>BOP/ ARUS RECTIFIER H2 PLANT #2 TIDAK BISA MENCAPAI PARAMETER NORMAL (820 A)</t>
  </si>
  <si>
    <t>BOP/FLM-KEBOCORAN SELANG UDARA VALVE PNUEMATIK DRAIN NO 2 LAMELLA 1</t>
  </si>
  <si>
    <t>BOP/FLM-KEBOCORAN SELANG UDARA VALVE PNUEMATIK DRAIN NO 3 LAMELLA 1</t>
  </si>
  <si>
    <t>BOP/FLM- KEBOCORAN SELANG UDARA VALVE PNUEMATIK DRAIN NO 4 LAMELLA 1</t>
  </si>
  <si>
    <t>BOP/FLM- CLEANING BODY MOTOR JOCKY PUMP NO 1</t>
  </si>
  <si>
    <t>BOP/FLM- CLEANING BODY MOTOR JOCKY PUMP NO 2</t>
  </si>
  <si>
    <t>BOP/FLM -CLEANING BODY MOTOR PORTABLE PUMP NO 1</t>
  </si>
  <si>
    <t>BOP/FLM- CLEANING BODY MOTOR PORTABLE PUMP NO 2</t>
  </si>
  <si>
    <t>BOP/FLM- CLEANING BODY MOTOR SERVICE PUMP NO 1</t>
  </si>
  <si>
    <t>BOP/FLM- GREASE VALVE MANUAL OUTLET FIRE FIGHTING PUMP NO 2</t>
  </si>
  <si>
    <t>BOP/FLM - GREASE VALVE MANUAL SIRKULASI FIRE FIGHTING PUMP</t>
  </si>
  <si>
    <t>BOP/BREKER FAN DI LOKAL H2 PLANT NO.2 PADAM</t>
  </si>
  <si>
    <t>BOP/ KEBOCORAN LINE OUTLET COUNTINOUS DOSING YANG MENGGARAH KE INTACK</t>
  </si>
  <si>
    <t>BOP/ KEBOCORAN LINE CONCENTRAT SWRO NO 2</t>
  </si>
  <si>
    <t>BOP/ LEVEL METER CHLORINE TANK DI DCS ERROR</t>
  </si>
  <si>
    <t>BOP/VALVE INLET DEMIN AA001 H2 GENERATOR UNIT 1 TIDAK MAU TERBUKA</t>
  </si>
  <si>
    <t>BOP/ LEVEL METER DCS TANGKI PORTABLE 1 ERROR</t>
  </si>
  <si>
    <t>BOP/ LEVEL METER DCS TANGKI PORTABLE 2 ERROR</t>
  </si>
  <si>
    <t>BOP A/ FLM TOP UP OLI TBS 1B</t>
  </si>
  <si>
    <t>BOP A/ FLM TOP UP OLIN TBS 2B</t>
  </si>
  <si>
    <t>BOP A/ FLM PEMIDAHAN LINE PIPA BARU UNTUK SUPLAY AIR EYE SHOWER DI PRETREATMENT (SAFETY FIRST)</t>
  </si>
  <si>
    <t>BOP A/ FLM LUBRICATING VALVE PORTABLE MENUJU POS 4</t>
  </si>
  <si>
    <t>BOP A/ FLM LUBRICATING VALVE PORTABLE MENUJU GEDUNG ADMINISTRASI</t>
  </si>
  <si>
    <t>BOP A/ FLM LUBRICATING VALVE PORTABLE MENUJU UNIT</t>
  </si>
  <si>
    <t>BOP/ TBS 1B TRIP, TIDAK DAPAT DI START KEMBALI (PUSH BUTTON BERMASALAH)</t>
  </si>
  <si>
    <t>BOP / VALVE JORDAN VENTING H2 SEPARATOR LEAKTROUGH</t>
  </si>
  <si>
    <t>BOP/ VALVE AA101 COOLING WATER SEPARATOR BOCOR LEAKTROUGH DI HYDROGEN PLANT #1</t>
  </si>
  <si>
    <t>BOP A/ FLM TOP OLI BEARING TBS 2B</t>
  </si>
  <si>
    <t>BOP A/ FLM LUBRICATING VALVE INLET BOOSTER A CWP 2B</t>
  </si>
  <si>
    <t>BOP A/ FLM LUBRICATING VALVE INLET BOOSTER B CWP 2B</t>
  </si>
  <si>
    <t>BOP A/ FLM LUBRICATING VALVE OUTLET BOOSTER A CWP 2B</t>
  </si>
  <si>
    <t>BOP A/ FLM LUBRICATING VALVE OUTLET BOOSTER B CWP 2B</t>
  </si>
  <si>
    <t>BOP A/ FLM CLEANING NOZLE TBS 1A MAMPET</t>
  </si>
  <si>
    <t>BOP A/ FLM TOP UP OLI GEARBOX TBS 1B</t>
  </si>
  <si>
    <t>BOP/ TERMINAL TBS 1A TERBAKAR</t>
  </si>
  <si>
    <t>BOP D / FLM-DRAIN AIR DI TANGKI COMPRESSOR UDARA INSTRUMENT H2 PLANT</t>
  </si>
  <si>
    <t>BOP D / FLM-DRAIN AIR DI TANGKI COMPRESSOR UDARA INSTRUMENT WWTP</t>
  </si>
  <si>
    <t>BOP/VALVE AA101 COOLING GENERATOR H2 PLANT 1 PEMBACAAN ERROR TIDAK BISA FULL CLOSE</t>
  </si>
  <si>
    <t>BOP/FEEDPUMP H2 PLANT GEN 1 TIDAK BISA AUTO</t>
  </si>
  <si>
    <t>BOP/PLC COMPREHENSIVE PUMP HOUSE ERROR</t>
  </si>
  <si>
    <t>BOP / LAMELA A DRAIN NO 1 TIDAK BISA OPEN CLOSE DARI DCS</t>
  </si>
  <si>
    <t>BOP A/ FLM CLEANING COMPRESSOR MMF CHLORINE PLANT</t>
  </si>
  <si>
    <t>BOP A/ FLM CLEANING BACKWASH PUMP CHLORINE PLANT</t>
  </si>
  <si>
    <t>BOP/ FLM- GREASE VALVE OUTLET FILTER BLOWER CWP 1A</t>
  </si>
  <si>
    <t>BOP/ FLM - GREASE VALVE MANUAL INLET SPRAY TBS 2B</t>
  </si>
  <si>
    <t>BOP/FLM - GREASE VALVE MANUAL INLET SPRAY TBS 1A</t>
  </si>
  <si>
    <t>BOP/FLM -GREASE VALVE INLET FILTER BLOWER CWP 1A</t>
  </si>
  <si>
    <t>BOP/FLM- CLEANING MOTOR OLI HBV 1A</t>
  </si>
  <si>
    <t>BOP/ FLM- CLEANING MOTOR OLI HBV CWP 1B</t>
  </si>
  <si>
    <t>BOP/ FLM - CLEANING TANKI NaOH FWRO</t>
  </si>
  <si>
    <t>BOP/CHLORINE PLANT GEN 1 ALARM BAD HIGH TEMPERATURE PALSU</t>
  </si>
  <si>
    <t>BOP/ flow inlet generator tidak sesuai dengan flow outlet generator</t>
  </si>
  <si>
    <t>BOP A/ FLM GREASING VALVE MANUAL SERVICE DI DEPAN H2 PLANT</t>
  </si>
  <si>
    <t>BOP A/ FLM GREASING VALVE MANUAL HYDRANT DI DEPAN H2 PLANT</t>
  </si>
  <si>
    <t>BOP A/ FLM GREASING VALVE MANUAL SERVICE RETURN DI BELAKANG GEDUNG ADMIN</t>
  </si>
  <si>
    <t>ERR</t>
  </si>
  <si>
    <t>BOP / VALVE JORDAN VENTING H2 SEPARATOR LEAKOUT</t>
  </si>
  <si>
    <t>BOP / FLM - VALVE DRAIN NO 2 LAMELA 1 TIDAK BISA OPEN CLOSE</t>
  </si>
  <si>
    <t>BOP A/ FLM GREASING VALVE OUTLET FIRE FIGTING</t>
  </si>
  <si>
    <t>BOP A/ FLM GREASING VALVE SIRKULASI FIRE FIGHTING</t>
  </si>
  <si>
    <t>BOP A/ FLM GREASING VALVE INLET SPRAY TBS 1B</t>
  </si>
  <si>
    <t>BOP A/ FLM GREASING VALVE OUTLET DIESEL FIRE FIGHTING</t>
  </si>
  <si>
    <t>BOP/POMPA DEHYDRATE NO 1 WWTP RUSAK DI KANIBAL POMPA LAIN</t>
  </si>
  <si>
    <t>BOP/POMPA DEHYDRATE NO 2 WWTP RUSAK DI KANIBAL POMPA LAIN</t>
  </si>
  <si>
    <t>BOP/ FLM - MERAPIHKAN DRUM BEKAS FeCl3</t>
  </si>
  <si>
    <t>BOP / KEBOCORAN DI LINE RETURN SERVICE PUMP UNTUK COOLING H2 PLANT</t>
  </si>
  <si>
    <t>BOP/ FLM - SELANG UDARA VALVE PNUEMATIK DRAIN NO 1 FLOCCULATION NO 1</t>
  </si>
  <si>
    <t>BOP/ KEBOCORAN TANKI AMONIA NO 1</t>
  </si>
  <si>
    <t>BOP / OLI GEARBOX TBS 1B LEAKOUT</t>
  </si>
  <si>
    <t>BOP / LEVEL METER O2 SEPARATOR H2 PLANT 2 BOCOR</t>
  </si>
  <si>
    <t>BOP D / FLM-SELANG UDARA INSTRUMENT DI LAMELLA NO.1 PUTUS</t>
  </si>
  <si>
    <t>BOP/ MANUAL VALVE MAKE UP WATER TO AMMONIA TANK 1 LEAKOUT</t>
  </si>
  <si>
    <t>BOP/ CWP 2B FILTER LINE BOOSTER KOTOR</t>
  </si>
  <si>
    <t>BOP/ FLOCULATION 1 DRAIN 2 VALVE BERAT KETIKA DI OPEN</t>
  </si>
  <si>
    <t>BOP/ KOMPRESSOR UDARA INSTRUMENT DI CHLORINE PLANT TERBAKAR</t>
  </si>
  <si>
    <t>BOP A/ FLM 5S CLEANING COAGULANT AID PUMP 1 DI COAL WASTE PLANT</t>
  </si>
  <si>
    <t>BOP A/ FLM 5S CLEANING COAGULANT AID PUMP 2 DI COAL WASTE PLANT</t>
  </si>
  <si>
    <t>BOP A/ FLM 5S CLEANING COAGULANT PUMP 1 DI COAL WASTE PLANT</t>
  </si>
  <si>
    <t>BOP A/ FLM 52 CLEANING COAGULANT PUMP 2 DI COAL WASTE PLANT</t>
  </si>
  <si>
    <t>BOP / KEBOCORAN DI DRAIN OUTLET VALVE NO.5 PRETREATMENT NO.1</t>
  </si>
  <si>
    <t>BOP D / FLM-SELANG UDARA INSTRUMENT LEPAS,UNTUK VALVE DRAIN NO.3,LAMELLA NO.2</t>
  </si>
  <si>
    <t>BOP / KEBOCORAN DI LEVEL METER TANGKI CHLORINE NO.1</t>
  </si>
  <si>
    <t>BOP/ SAMPLING RACK UNIT #2 COMPRESOR CYLINDER WATER COOLER RUSAK</t>
  </si>
  <si>
    <t>BOP/ CHLORINE PLANT CONTINUES DOSING 2 KONEKTOR PI BOCOR</t>
  </si>
  <si>
    <t>BOP/ CHLORINE PLANT SHOCK DOSING 2 PI TIDAK ADA</t>
  </si>
  <si>
    <t>BOP/HIGH PRESSURE PUMP FWRO UNIT 1 FAULT</t>
  </si>
  <si>
    <t>BOP/ FLM - PORTABLE 1 TANGKI OUTLET MANUAL VALVE KERAS</t>
  </si>
  <si>
    <t>BOP/ FLM - PORTABLE 2 TANGKI OUTLET MANUAL VALVE KERAS</t>
  </si>
  <si>
    <t>BOP D / FLM-TOP UP OLI GEARBOX TBS 1A</t>
  </si>
  <si>
    <t>BOP D / FLM-TOP UP OLI GEARBOX TBS 2A</t>
  </si>
  <si>
    <t>BOP D / FLM-TOP UP OLI MOTOR TBS 2B</t>
  </si>
  <si>
    <t>BOP/ REGULATOR INJEKSI H2 MANUAL RUSAK</t>
  </si>
  <si>
    <t>BOP/ POMPA COAGULANT NO 1 TIDAK DAPAT MENGHISAP</t>
  </si>
  <si>
    <t>BOP / VIBRASI CWP 2A HUNTING</t>
  </si>
  <si>
    <t>BOP/ FLM - GREASE VALVE MANUAL OUTLET REUSE PUMP NO 1 ( WWTP )</t>
  </si>
  <si>
    <t>BOP/ FLM- GREASE VALVE MANUAL OUTLET REUSE PUMP NO 2</t>
  </si>
  <si>
    <t>BOP / L-BOW INLET MMF CHLORINE PECAH</t>
  </si>
  <si>
    <t>BOP / LINE FILTER BOSTER  CWP 1A KOTOR</t>
  </si>
  <si>
    <t>BOP/FLM - GREASE VALVE MANUAL SIRKULASI REUSE PUMP ( WWTP )</t>
  </si>
  <si>
    <t>BOP/FLM -GREASE VALVE MANUAL OUTLET BLOWER NO 1 ( WTP )</t>
  </si>
  <si>
    <t>BOP/FLM - GREASE VALVE MANUAL OUTLET BLOWER NO 2 ( WTP )</t>
  </si>
  <si>
    <t>BOP/ KEBOCORAN DI VALVE OUTLET BOOSTER A CWP 2B</t>
  </si>
  <si>
    <t>BOP/ LEVEL TANGKI REGEN MB (Acid) BOCOR</t>
  </si>
  <si>
    <t>BOP/ TANGKI REGEN MB (ALKALI) VALVE OUT RUSAK</t>
  </si>
  <si>
    <t>BOP/ BOPCR PC NO.2 RUSAK</t>
  </si>
  <si>
    <t>BOP D / FLM-DRAIN AIR DI REGULATOR UDARA INSTRUMENT SWRO NO.2</t>
  </si>
  <si>
    <t>BOP D / FLM-DRAIN AIR DI REGULATOR UDARA MMF NO.1,2,3,4</t>
  </si>
  <si>
    <t>BOP / MCB PANEL LAMPU PENERANGAN JALAN DI AREA BOP JEPLAK</t>
  </si>
  <si>
    <t>BOP / MCB LAMPU PENERANGAN LOKAL WTP JEPLAK</t>
  </si>
  <si>
    <t>BOP D / FLM-SELANG UDARA INSTRUMENT DI PANEL LOKAL LAMELLA NO.1 PECAH</t>
  </si>
  <si>
    <t>BOP D / FLM-SELANG UDARA INSTRUMENT DI LINE TRAY LAMELLA NO.1 BOCOR</t>
  </si>
  <si>
    <t>BOP D / FLM-LINE RETURN SERVICE WATER UNTUK COOLING HYDROGEN BOCOR</t>
  </si>
  <si>
    <t>BOP / FEED PUMP H2 PLANT UNIT 1 TIDAK MENGHISAP</t>
  </si>
  <si>
    <t>BOP/ FWRO 2 LINE COCNTRATE BOCOR</t>
  </si>
  <si>
    <t>BOP/ SWRO 2 VALVE DRAIN LEAKTHROUGH</t>
  </si>
  <si>
    <t>BOP D / FLM-LUBRICATING MANUAL VALVE INLET DEMIN NO.1</t>
  </si>
  <si>
    <t>BOP D / FLM-LUBRICATING MANUAL VALVE OUTLET REGENERATION PUMP NO.1</t>
  </si>
  <si>
    <t>BOP D / FLM-LUBRICATING MANUAL VALVE OUTLET DEMIN PUMP NO.2</t>
  </si>
  <si>
    <t>BOP D / FLM-LUBRICATING MANUAL VALVE INLET DEMIN PUMP NO.2</t>
  </si>
  <si>
    <t>BOP D / FLM-LUBRICATING MANUAL VALVE OUTLET DEMIN PUMP NO.1</t>
  </si>
  <si>
    <t>BOP D / FLM-LUBRICATING MANUAL VALVE INLET ION EXCHANGER FEED PUMP NO.1</t>
  </si>
  <si>
    <t>BOP D / FLM-LUBRICATING MANUAL VALVE INLET ION EXCHANGER FEED PUMP NO.2</t>
  </si>
  <si>
    <t>BOP D / FLM-LUBRICATING MANUAL VALVE INLET REGENERATION PUMP NO.1</t>
  </si>
  <si>
    <t>BOP D / FLM-LUBRICATING MANUAL VALVE INLET REGENERATION PUMP NO.2</t>
  </si>
  <si>
    <t>BOP D / FLM-LUBRICATING MANUAL VALVE OUTLET FWRO BOOSTER PUMP NO.1</t>
  </si>
  <si>
    <t>BOP/ WWTP OUTLET TANGKI ACID STEM VALVE RUSAK</t>
  </si>
  <si>
    <t>BOP C / FLM - FLM GREASE VALVE INLET INJEKSI COAGULANT DI MIXING TANK ( WWTP )</t>
  </si>
  <si>
    <t>BOP C / FLM - GREASE VALVE INLET INJEKSI COAGULANT AID KE REACTOR TANK ( WWTP )</t>
  </si>
  <si>
    <t>BOP C/ FLM - GREASE VALVE INLET INJEKSI ALKALI KE PH REGULATION TANK ( WWTP )</t>
  </si>
  <si>
    <t>BOP C/ FLM - GREASE VALVE INLET INJEKSI ACID KE PH REGULATION  TANK ( WWTP )</t>
  </si>
  <si>
    <t>BOP C /FLM - GREASE VALVE INLET INJEKSI ALKALI KE FINALNEUTRALIZATION TANK ( WWTP )</t>
  </si>
  <si>
    <t>BOP C/ FLM - GREASE VALVE INLET INJEKSI ACID KE FINALNEUTRALIZATION BASIN TANK ( WWTP )</t>
  </si>
  <si>
    <t>BOP/ AUXILIARY BOILER COOLING WATER STEM VALVE LEAKOUT</t>
  </si>
  <si>
    <t>BOP/ CATION 2 FLOW ERROR</t>
  </si>
  <si>
    <t>BOP/ DUDUKAN AGITATOR COAGULANT AID NO 1 LEPAS ( WTP )</t>
  </si>
  <si>
    <t>BOP C/FLM -FLM GREASE VALVE MANUAL INLET COLLING CWP 1A</t>
  </si>
  <si>
    <t>BOP C/ FLM- PENGGETATAN BAUT VALVE MANUAL OUTLET BLOWER A CWP 2B</t>
  </si>
  <si>
    <t>BOP C /FLM - CLEANING NOZLE TBS 2A</t>
  </si>
  <si>
    <t>BOP C/FLM - GREASE VALVE MANUAL SERVICE PUMP SUPPLY KE COAGULANT AID TANK NO 2 ( WWTP )</t>
  </si>
  <si>
    <t>BOP C/FLM-GREASE VALVE MANUAL SERVICE PUMP SUPPLY KE COAGULANT TANK NO 1 ( WWTP )</t>
  </si>
  <si>
    <t>BOP C/ FLM - GREASE VALVE MANUAL SERVICE PUMP SUPPLY KE COAGULANT TANK NO 2 ( WWTP )</t>
  </si>
  <si>
    <t>BOP D / FLM-LUBRICATING MANUAL VALVE OUTLET FWRO BOOSTER PUMP NO.2</t>
  </si>
  <si>
    <t>BOP D / FLM-LUBRICATING MANUAL VALVE OUTLET ION EXCHANGER FEED PUMP NO.1</t>
  </si>
  <si>
    <t>BOP D / FLM-LUBRICATING MANUAL VALVE OUTLET ION EXCHANGER FEED PUMP NO.2</t>
  </si>
  <si>
    <t>BOP D / FLM-LUBRICATING MANUAL VALVE OUTLET REGENERATION PUMP NO.2</t>
  </si>
  <si>
    <t>BOP D / FLM-LUBRICATING MANUAL VALVE PRODUCK SWRO NO.2 TO RO CLEANING TANK</t>
  </si>
  <si>
    <t>BOP D / FLM-SELANG UDARA INSTRUMENT DIPANEL LOKAL ANION NO.2 BOCOR</t>
  </si>
  <si>
    <t>BOP D / FLM-KEBOCORAN DI LINE PIPA INLET SERVICE WATER UNTUK COOLING HYDROGEN</t>
  </si>
  <si>
    <t>BOP D / FLM-LUBRICATING MANUAL VALVE OUTLET FWRO HP PUMP NO.2</t>
  </si>
  <si>
    <t>BOP D / FLM-KEBOCORAN PADA LINE PIPA COOLING CWP 1A</t>
  </si>
  <si>
    <t>BOP D / FLM-LUBRICATING MANUAL VALVE OUTLET BLOWER PUMP A CWP 1A</t>
  </si>
  <si>
    <t>BOP D / FLM-LUBRICATING ULIR MANUAL VALVE INLET BLOWER PUMP A CWP 2A</t>
  </si>
  <si>
    <t>BOP D / FLM-LUBRICATING ULIR MANUAL VALVE INLET BLOWER PUMP A CWP 2B</t>
  </si>
  <si>
    <t>BOP D / FLM-LUBRICATING ULIR MANUAL VALVE INLET BLOWER PUMP B CWP 1A</t>
  </si>
  <si>
    <t>BOP D / FLM-LUBRICATING ULIR MANUAL VALVE INLET BLOWER PUMP B CWP 1B</t>
  </si>
  <si>
    <t>BOP D / FLM-LUBRICATING ULIR MANUAL VALVE OUTLET BLOWER PUMP A CWP 2B</t>
  </si>
  <si>
    <t>BOP D / FLM-LUBRICATING ULIR MANUAL VALVE OUTLET BLOWER PUMP B CWP 1A</t>
  </si>
  <si>
    <t>BOP D / FLM-LUBRICATING ULIR MANUAL VALVE OUTLET LINE NORMAL COOLING CWP 1A</t>
  </si>
  <si>
    <t>BOP D / FLM-LUBRICATING ULIR MANUAL VALVE OUTLET LINE NORMAL COOLING CWP 1B</t>
  </si>
  <si>
    <t>BOP/ MOTOR AGITATOR COAGULANT AID TANK #2 TIDAK BISA RUNNING</t>
  </si>
  <si>
    <t>BOP/ MOTOR AGITATOR COAGULANT AID TANK #1 TIDAK BISA RUNNING</t>
  </si>
  <si>
    <t>BOP / CONTACTOR FILTER BACKWASH PUMP #1 TERBAKAR</t>
  </si>
  <si>
    <t>BOP / KEBOCORAAN DI LAS-LASAN LEVEL METER TANK STORAGE CHLORINE #1</t>
  </si>
  <si>
    <t>BOP / BACKWASH PUMP 2 TIDAK BISA DI OPERASIKAN SECARA REMOTE</t>
  </si>
  <si>
    <t>BOP / FLOW METER PRODUK SWRO 2 ERROR</t>
  </si>
  <si>
    <t>BOP D / FLM-LUBRICATING MANUAL VALVE INLET COOLING PUMP HYDROGEN SISI KANAN TO HEAT EXCHANGER</t>
  </si>
  <si>
    <t>BOP D / FLM-LUBRICATING MANUAL VALVE INLET SERVICE WATER SISI KANAN HEAT EXCHANGER UNTUK COOLING H2</t>
  </si>
  <si>
    <t>BOP/KEBOCORAN LINE PIPA SUPERHEAT U2 SAMPLING RACK</t>
  </si>
  <si>
    <t>BOP/TUAS VALVE SAMPLING BLOWDOWN SISI REHEAT U1 HILANG</t>
  </si>
  <si>
    <t>BOP/KEBOCORAN PIPA COOLING FEEDWATER U1 SAMPLING RACK WATER</t>
  </si>
  <si>
    <t>BOP/POMPA HYDRAZINE U2 PERFORMA KURANG SAAT FREKUENSI RENDAH</t>
  </si>
  <si>
    <t>BOP D / FLM-TOP UP OLI GEARBOX TBS 1B</t>
  </si>
  <si>
    <t>BOP C/ FLM - GREASE VALVE MANUAL INLET COLLING CWP 1B</t>
  </si>
  <si>
    <t>BOP C/ FLM - GREASE VALVE MANUAL OUTLET COLLING CWP 1B</t>
  </si>
  <si>
    <t>BOP C/ FLM -TOPUP OLI TBS 1B</t>
  </si>
  <si>
    <t>BOP C/FLM -GREASE VALVE MANUAL OUTLET SERVICE PUMP KE COLLING H2</t>
  </si>
  <si>
    <t>BOP C/FLM -GREASE VALVE MANUAL OUTLET PORTABLE PUMP KE GEDUNG H2 PLANT</t>
  </si>
  <si>
    <t>BOP C/ FLM -CLEANING BODY POMPA COAGULANT AID NO 1 ( WTP )</t>
  </si>
  <si>
    <t>BOP C/FLM - CLANING BODY POMPA NaOCL NO 2 ( WTP )</t>
  </si>
  <si>
    <t>BOPC/FLM - CLEANING BODY POMPA COAGULANT  NO 2 ( WTP )</t>
  </si>
  <si>
    <t>CHANGE SHIFT WITH REGU A</t>
  </si>
  <si>
    <t>BOP/CLAM ERI SWRO #2 BOCOR</t>
  </si>
  <si>
    <t>BOP/PACKING VALVE INLET SWRO #1RO CLEANING BOCOR</t>
  </si>
  <si>
    <t>BOP/LINE CONCENTRATE SWRO #1 TO ERI BOCOR</t>
  </si>
  <si>
    <t>SP BOP REGU D</t>
  </si>
  <si>
    <t>DANI HARDIMAS</t>
  </si>
  <si>
    <t>REGU: D</t>
  </si>
  <si>
    <t>BOP D / FLM-LUBRICATING MANUAL VALVE OUTLET HE UNTUK COOLING HYDROGEN SISI KIRI</t>
  </si>
  <si>
    <t>BOP D / FLM-LUBRICATING MANUAL VALVE OUTLET COOLING PUMP B HYDROGEN</t>
  </si>
  <si>
    <t>BOP D/ FLM-LUBRICATING MANUAL VALVE OUTLET COOLING PUMP A HYDROGEN</t>
  </si>
  <si>
    <t>BOP D / FLM-LUBRICATING MANUAL VALVE INLET COOLING PUMP HYDROGEN SISI KIRI TO HEAT EXCHANGER</t>
  </si>
  <si>
    <t>BOP D / FLM-LUBRICATING MANUAL VALVE INLET DEMIN TANK NO.2</t>
  </si>
  <si>
    <t>BOP D / FLM-LUBRICATING MANUAL VALVE INLET DEMIN TANK NO.1</t>
  </si>
  <si>
    <t>BOP D / FLM-LUBRICATING MANUAL VALVE OUTLET HE SISI KANAN UNTUK COOLING HYDROGEN PLANT</t>
  </si>
  <si>
    <t>BOP D / FLM-LUBRICATING MANUAL VALVE OUTLET HE SISI KIRI UNTUK COOLING HYDROGEN PLANT</t>
  </si>
  <si>
    <t>BOP D / FLM-LUBRICATING MANUAL VALVE INLET SERVICE WATER UNTUK COOLING HYDROGEN SISI KANAN HE</t>
  </si>
  <si>
    <t>BOP D / FLM-LUBRICATING MANUAL VALVE INLET SERVICE WATER UNTUK COOLING HYDROGEN SISI KIRI HE</t>
  </si>
  <si>
    <t>BOP/ BACKWASH PUMP NO.1 PENUNJUKAN INDIKATOR ARUS DI BOPCR TIDAK ADA</t>
  </si>
  <si>
    <t>BOP/ BACKWASH PUMP NO.1 TIDAK BISA DI START SECARA REMOTE</t>
  </si>
  <si>
    <t>BOP/ COAL WASTE MONITORING ERROR</t>
  </si>
  <si>
    <t>BOP/ RO CLEANING TANK TUAS VALVE PATAH</t>
  </si>
  <si>
    <t>BOP/ FWRO 2 LINE CONCENTARTE BOCOR</t>
  </si>
  <si>
    <t>BOP D FLM-KEBOCORAN LINE PIPA INLET RO CLEANING SWRO NO.1</t>
  </si>
  <si>
    <t>BOP D FLM-KEBOCORAN LINE PIPA SISI ATAS INLET RO CLEANING SWRO NO.1</t>
  </si>
  <si>
    <t>2,58</t>
  </si>
  <si>
    <t>FAJAR AWAN SUMANTRI</t>
  </si>
  <si>
    <t>SP BOP REGU C</t>
  </si>
  <si>
    <t>2,54</t>
  </si>
  <si>
    <t>BOP/VIBRASI CWP 1B TINGGI HINGGA 3,49 MM/S</t>
  </si>
  <si>
    <t>BOP/VALVE RINSE MMF 1 TRAVEL</t>
  </si>
  <si>
    <t>BOP/VALVE 1-7 CHLORINE GEN 1 TIDAK BISA TERBUKA</t>
  </si>
  <si>
    <t>REGU: C</t>
  </si>
  <si>
    <t>BOP / KLEM SAMBUNGAN SELANG TABUNG HIDROGEN BOCOR DI H2 PLANT</t>
  </si>
  <si>
    <t>2,61</t>
  </si>
  <si>
    <t>2,68</t>
  </si>
  <si>
    <t>2,64</t>
  </si>
  <si>
    <t>21</t>
  </si>
  <si>
    <t>4,499</t>
  </si>
  <si>
    <t>4,181</t>
  </si>
  <si>
    <t>BOP/KEBOCORAN OUTLET POMPA SHOCK DOSING 1 CHLORINE PLANT</t>
  </si>
  <si>
    <t>BOP/KEBOCORAN LINE INLET RO CLEANING SWRO1</t>
  </si>
  <si>
    <t>STOP BACKWASH</t>
  </si>
  <si>
    <t>STOP BLOWER</t>
  </si>
  <si>
    <t>SP BOP REGU B</t>
  </si>
  <si>
    <t>J.M. MAHMUDI SAPUTRA</t>
  </si>
  <si>
    <t>BOP/ CHLORINE PLANT HYPO TANK 1 MANUAL VALVE DRAIN TUAS TIDAK ADA</t>
  </si>
  <si>
    <t>2,55</t>
  </si>
  <si>
    <t>BOP/HP PUMP SWRO 2 TRIP DIRESET TETAP TIDAK BISA</t>
  </si>
  <si>
    <t>BOP/ FEEDBACK OUTLET VALVE MMF 1 TIDAK SESUAI</t>
  </si>
  <si>
    <t>BOP/ HANDLE VALVE INLET FILTER SEAWATER PUMP 1 CHLORINE PATAH</t>
  </si>
  <si>
    <t>BOP/ HANDLE VALVE INLET CONTINOUS DOSING PUMP 1 PATAH (CHLORINE PLANT)</t>
  </si>
  <si>
    <t>4,386</t>
  </si>
  <si>
    <t>CHANGE SHIFT WITH REGU D</t>
  </si>
  <si>
    <t>HP PUMP SWRO 2 TRIP</t>
  </si>
  <si>
    <t>START CHLORINE 1700A</t>
  </si>
  <si>
    <t>START FWRO 2</t>
  </si>
  <si>
    <t>STOP CLARIFIDE</t>
  </si>
  <si>
    <t>STOP MB 1</t>
  </si>
  <si>
    <t>START CLARIFIED 1 TO MMF 3 &amp;4</t>
  </si>
  <si>
    <t>START SHOCK DOSING 1</t>
  </si>
  <si>
    <t>START SWRO 2 PID 78%</t>
  </si>
  <si>
    <t>STOP SHOCK DOSING CHLORINE 1</t>
  </si>
  <si>
    <t>START BLOWER TO MMF 1</t>
  </si>
  <si>
    <t>CO BLOWER MMF 1 TO 2</t>
  </si>
  <si>
    <t>STOP CHLORINE (BACKWASH MMF)</t>
  </si>
  <si>
    <t xml:space="preserve">START CHLORINE </t>
  </si>
  <si>
    <t>START BACKWASH 2 TO MMF 1</t>
  </si>
  <si>
    <t>START CONTINOUS DOSING PUMP CHLORINE</t>
  </si>
  <si>
    <t>CO FWRO 2 TO 1</t>
  </si>
  <si>
    <t>START CLEANING RO (SIRKULASI)</t>
  </si>
  <si>
    <t>START MB 2</t>
  </si>
  <si>
    <t>BOP/ CHLORINE PLANT BOOSTER PUMP 2 HANDLE VALVE INLET FILTER SEA WATER PATAH</t>
  </si>
  <si>
    <t>BOP/ FWRO 2 PIPA DRAIN PLUG JEBOL</t>
  </si>
  <si>
    <t>BOP/ SWRO 1 VALVE INLET ERI MODUL KERAS DI BUKA</t>
  </si>
  <si>
    <t>BOP/ SWRO 2 SELANG TEPINGAN SAMPLING, VESSEL 20 DAN 21 BOCOR</t>
  </si>
  <si>
    <t>JM MAHMUDI SAPUTRA</t>
  </si>
  <si>
    <t>CHANGE SHIFT WITH REGU B</t>
  </si>
  <si>
    <t>8,00</t>
  </si>
  <si>
    <t>0,60</t>
  </si>
  <si>
    <t>2,35</t>
  </si>
  <si>
    <t>2,44</t>
  </si>
  <si>
    <t>298893</t>
  </si>
  <si>
    <t>1028473</t>
  </si>
  <si>
    <t>29</t>
  </si>
  <si>
    <t>460156</t>
  </si>
  <si>
    <t>REGU: A</t>
  </si>
  <si>
    <t>START PRETREATMENT 1</t>
  </si>
  <si>
    <t>START MMF 3 DAN 4</t>
  </si>
  <si>
    <t>START SWRO 2</t>
  </si>
  <si>
    <t>START GEN H2 2</t>
  </si>
  <si>
    <t>FLUSHING MMF 1</t>
  </si>
  <si>
    <t>CO FLUSHING MMF 1 TO MMF 2</t>
  </si>
  <si>
    <t>STOP FLUSHING MMF 2</t>
  </si>
  <si>
    <t>START BACKWASH MMF 1</t>
  </si>
  <si>
    <t>START FWRO 1</t>
  </si>
  <si>
    <t>START ANION, CATION DAN MIX BED 2</t>
  </si>
  <si>
    <t>CO BACKWASH MMF 1 DAN 2</t>
  </si>
  <si>
    <t>STOP BACKWASH MMF</t>
  </si>
  <si>
    <t>STOP FWRO 1</t>
  </si>
  <si>
    <t>START CHLORINE</t>
  </si>
  <si>
    <t xml:space="preserve">START CONTINOUS DOSING PUMP </t>
  </si>
  <si>
    <t>INJEKSI H2 TANKI 3 KE UNIT 2</t>
  </si>
  <si>
    <t>STOP INJEKSI H2</t>
  </si>
  <si>
    <t>START BLOWER 1 TO MMF 1</t>
  </si>
  <si>
    <t>CO BLOWER MMF 1 TO MMF 2</t>
  </si>
  <si>
    <t>START BACKWASH TO MMF 1</t>
  </si>
  <si>
    <t>CO CONTINOUS DOSING PUMP 1 TO SHOCK DOSING PUMP 1</t>
  </si>
  <si>
    <t>START BACKWASH CHLORINE</t>
  </si>
  <si>
    <t>CO BACKWASH MMF1 TO MMF 2</t>
  </si>
  <si>
    <t>CO MMF1 TO MMF2</t>
  </si>
  <si>
    <t xml:space="preserve">STOP BACKWASH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</si>
</sst>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6" formatCode="0."/>
    <numFmt numFmtId="167" formatCode="#,##0.0"/>
    <numFmt numFmtId="168" formatCode="#,##0.000"/>
    <numFmt numFmtId="169" formatCode="_-* #,##0.0_-;\-* #,##0.0_-;_-* &quot;-&quot;_-;_-@_-"/>
    <numFmt numFmtId="170" formatCode="_-* #,##0.00_-;\-* #,##0.00_-;_-* &quot;-&quot;_-;_-@_-"/>
    <numFmt numFmtId="171" formatCode="[$-F800]dddd\,\ mmmm\ dd\,\ yyyy"/>
    <numFmt numFmtId="172" formatCode="0.0"/>
  </numFmts>
  <fonts count="1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i/>
      <sz val="11"/>
      <color theme="1"/>
      <name val="Calibri"/>
      <family val="2"/>
      <scheme val="minor"/>
    </font>
    <font>
      <sz val="14"/>
      <color theme="1"/>
      <name val="Aharoni"/>
      <charset val="177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Baskerville Old Face"/>
      <family val="1"/>
    </font>
    <font>
      <sz val="11"/>
      <color theme="1"/>
      <name val="Baskerville Old Face"/>
      <family val="1"/>
    </font>
    <font>
      <b/>
      <sz val="13"/>
      <color theme="1"/>
      <name val="Baskerville Old Face"/>
      <family val="1"/>
    </font>
    <font>
      <sz val="13"/>
      <color theme="1"/>
      <name val="Baskerville Old Face"/>
      <family val="1"/>
    </font>
    <font>
      <sz val="12"/>
      <color theme="1"/>
      <name val="Calibri"/>
      <family val="2"/>
      <charset val="1"/>
      <scheme val="minor"/>
    </font>
    <font>
      <b/>
      <sz val="12"/>
      <color theme="1"/>
      <name val="Calibri"/>
      <family val="2"/>
      <charset val="1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vertAlign val="superscript"/>
      <sz val="12"/>
      <color indexed="8"/>
      <name val="Baskerville Old Face"/>
      <family val="1"/>
    </font>
    <font>
      <b/>
      <sz val="12"/>
      <color indexed="8"/>
      <name val="Baskerville Old Face"/>
      <family val="1"/>
    </font>
    <font>
      <b/>
      <sz val="14"/>
      <color theme="1"/>
      <name val="Baskerville Old Face"/>
      <family val="1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Calibri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Baskerville Old Face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rgb="FFFF0000"/>
      <name val="Calibri"/>
      <family val="2"/>
    </font>
    <font>
      <b/>
      <sz val="16"/>
      <color rgb="FFC00000"/>
      <name val="Calibri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mbria"/>
      <family val="1"/>
      <scheme val="major"/>
    </font>
    <font>
      <b/>
      <sz val="16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b/>
      <sz val="14"/>
      <color rgb="FFC00000"/>
      <name val="Calibri"/>
      <family val="2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24"/>
      <name val="Calibri"/>
      <family val="2"/>
    </font>
    <font>
      <b/>
      <sz val="12"/>
      <color rgb="FFFF0000"/>
      <name val="Baskerville Old Face"/>
      <family val="1"/>
    </font>
    <font>
      <sz val="14"/>
      <color theme="1"/>
      <name val="Aharoni"/>
      <charset val="177"/>
    </font>
    <font>
      <sz val="14"/>
      <color theme="1"/>
      <name val="Arial Black"/>
      <family val="2"/>
    </font>
    <font>
      <sz val="10"/>
      <color rgb="FF222222"/>
      <name val="Arial"/>
      <family val="2"/>
    </font>
    <font>
      <b/>
      <i/>
      <sz val="10"/>
      <color rgb="FF222222"/>
      <name val="Arial"/>
      <family val="2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F0"/>
      <name val="Arial"/>
      <family val="2"/>
    </font>
    <font>
      <b/>
      <sz val="12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mbria"/>
      <family val="1"/>
      <scheme val="major"/>
    </font>
    <font>
      <sz val="11"/>
      <color rgb="FF92D050"/>
      <name val="Calibri"/>
      <family val="2"/>
      <scheme val="minor"/>
    </font>
    <font>
      <sz val="11"/>
      <color theme="4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26"/>
      <color rgb="FFFF0000"/>
      <name val="Calibri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0"/>
      <color theme="1"/>
      <name val="Baskerville Old Face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mbria"/>
      <family val="1"/>
    </font>
    <font>
      <sz val="11"/>
      <color theme="8"/>
      <name val="Calibri"/>
      <family val="2"/>
      <scheme val="minor"/>
    </font>
    <font>
      <sz val="10"/>
      <color rgb="FF00B050"/>
      <name val="Arial"/>
      <family val="2"/>
    </font>
  </fonts>
  <fills count="5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E8F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 style="medium">
        <color auto="1"/>
      </right>
      <top style="thin">
        <color theme="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hair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indexed="64"/>
      </top>
      <bottom style="hair">
        <color indexed="64"/>
      </bottom>
      <diagonal/>
    </border>
    <border>
      <left/>
      <right style="medium">
        <color rgb="FFEFEFEF"/>
      </right>
      <top/>
      <bottom style="medium">
        <color rgb="FFEFEFEF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54">
    <xf numFmtId="0" fontId="0" fillId="0" borderId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165" fontId="12" fillId="0" borderId="0" applyFont="0" applyFill="0" applyBorder="0" applyAlignment="0" applyProtection="0"/>
    <xf numFmtId="0" fontId="8" fillId="0" borderId="0"/>
    <xf numFmtId="0" fontId="15" fillId="0" borderId="0"/>
    <xf numFmtId="0" fontId="8" fillId="0" borderId="0"/>
    <xf numFmtId="0" fontId="7" fillId="0" borderId="0"/>
    <xf numFmtId="0" fontId="7" fillId="0" borderId="0"/>
    <xf numFmtId="0" fontId="33" fillId="3" borderId="0" applyNumberFormat="0" applyBorder="0" applyAlignment="0" applyProtection="0"/>
    <xf numFmtId="0" fontId="6" fillId="0" borderId="0"/>
    <xf numFmtId="0" fontId="5" fillId="0" borderId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30" borderId="127" applyNumberFormat="0" applyFont="0" applyAlignment="0" applyProtection="0"/>
    <xf numFmtId="0" fontId="99" fillId="0" borderId="0" applyNumberFormat="0" applyFill="0" applyBorder="0" applyAlignment="0" applyProtection="0"/>
    <xf numFmtId="0" fontId="100" fillId="0" borderId="120" applyNumberFormat="0" applyFill="0" applyAlignment="0" applyProtection="0"/>
    <xf numFmtId="0" fontId="101" fillId="0" borderId="121" applyNumberFormat="0" applyFill="0" applyAlignment="0" applyProtection="0"/>
    <xf numFmtId="0" fontId="102" fillId="0" borderId="122" applyNumberFormat="0" applyFill="0" applyAlignment="0" applyProtection="0"/>
    <xf numFmtId="0" fontId="102" fillId="0" borderId="0" applyNumberFormat="0" applyFill="0" applyBorder="0" applyAlignment="0" applyProtection="0"/>
    <xf numFmtId="0" fontId="103" fillId="25" borderId="0" applyNumberFormat="0" applyBorder="0" applyAlignment="0" applyProtection="0"/>
    <xf numFmtId="0" fontId="104" fillId="26" borderId="0" applyNumberFormat="0" applyBorder="0" applyAlignment="0" applyProtection="0"/>
    <xf numFmtId="0" fontId="105" fillId="27" borderId="123" applyNumberFormat="0" applyAlignment="0" applyProtection="0"/>
    <xf numFmtId="0" fontId="106" fillId="28" borderId="124" applyNumberFormat="0" applyAlignment="0" applyProtection="0"/>
    <xf numFmtId="0" fontId="107" fillId="28" borderId="123" applyNumberFormat="0" applyAlignment="0" applyProtection="0"/>
    <xf numFmtId="0" fontId="108" fillId="0" borderId="125" applyNumberFormat="0" applyFill="0" applyAlignment="0" applyProtection="0"/>
    <xf numFmtId="0" fontId="109" fillId="29" borderId="126" applyNumberFormat="0" applyAlignment="0" applyProtection="0"/>
    <xf numFmtId="0" fontId="8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6" fillId="0" borderId="128" applyNumberFormat="0" applyFill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3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4" borderId="0" applyNumberFormat="0" applyBorder="0" applyAlignment="0" applyProtection="0"/>
    <xf numFmtId="0" fontId="12" fillId="45" borderId="0" applyNumberFormat="0" applyBorder="0" applyAlignment="0" applyProtection="0"/>
    <xf numFmtId="0" fontId="13" fillId="46" borderId="0" applyNumberFormat="0" applyBorder="0" applyAlignment="0" applyProtection="0"/>
    <xf numFmtId="0" fontId="12" fillId="47" borderId="0" applyNumberFormat="0" applyBorder="0" applyAlignment="0" applyProtection="0"/>
    <xf numFmtId="0" fontId="12" fillId="48" borderId="0" applyNumberFormat="0" applyBorder="0" applyAlignment="0" applyProtection="0"/>
    <xf numFmtId="0" fontId="12" fillId="49" borderId="0" applyNumberFormat="0" applyBorder="0" applyAlignment="0" applyProtection="0"/>
    <xf numFmtId="0" fontId="13" fillId="50" borderId="0" applyNumberFormat="0" applyBorder="0" applyAlignment="0" applyProtection="0"/>
    <xf numFmtId="0" fontId="12" fillId="51" borderId="0" applyNumberFormat="0" applyBorder="0" applyAlignment="0" applyProtection="0"/>
    <xf numFmtId="0" fontId="12" fillId="52" borderId="0" applyNumberFormat="0" applyBorder="0" applyAlignment="0" applyProtection="0"/>
    <xf numFmtId="0" fontId="12" fillId="53" borderId="0" applyNumberFormat="0" applyBorder="0" applyAlignment="0" applyProtection="0"/>
    <xf numFmtId="0" fontId="2" fillId="0" borderId="0"/>
  </cellStyleXfs>
  <cellXfs count="1470">
    <xf numFmtId="0" fontId="0" fillId="0" borderId="0" xfId="0"/>
    <xf numFmtId="0" fontId="17" fillId="0" borderId="0" xfId="0" applyFont="1" applyBorder="1"/>
    <xf numFmtId="0" fontId="0" fillId="0" borderId="0" xfId="0" applyFill="1"/>
    <xf numFmtId="0" fontId="22" fillId="0" borderId="0" xfId="0" applyFont="1" applyBorder="1"/>
    <xf numFmtId="0" fontId="0" fillId="0" borderId="0" xfId="0"/>
    <xf numFmtId="0" fontId="0" fillId="5" borderId="0" xfId="0" applyFill="1" applyBorder="1"/>
    <xf numFmtId="0" fontId="16" fillId="0" borderId="0" xfId="0" applyFont="1" applyBorder="1" applyAlignment="1">
      <alignment horizontal="center"/>
    </xf>
    <xf numFmtId="0" fontId="27" fillId="5" borderId="16" xfId="0" applyFont="1" applyFill="1" applyBorder="1" applyAlignment="1">
      <alignment vertical="center"/>
    </xf>
    <xf numFmtId="0" fontId="27" fillId="5" borderId="4" xfId="0" applyFont="1" applyFill="1" applyBorder="1" applyAlignment="1">
      <alignment vertical="center"/>
    </xf>
    <xf numFmtId="0" fontId="0" fillId="5" borderId="4" xfId="0" applyFill="1" applyBorder="1"/>
    <xf numFmtId="0" fontId="0" fillId="5" borderId="0" xfId="0" applyFill="1"/>
    <xf numFmtId="0" fontId="27" fillId="5" borderId="2" xfId="0" applyFont="1" applyFill="1" applyBorder="1" applyAlignment="1">
      <alignment vertical="center"/>
    </xf>
    <xf numFmtId="0" fontId="27" fillId="5" borderId="0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2" xfId="0" applyFill="1" applyBorder="1"/>
    <xf numFmtId="0" fontId="27" fillId="6" borderId="7" xfId="6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horizontal="center" vertical="center"/>
    </xf>
    <xf numFmtId="0" fontId="9" fillId="2" borderId="24" xfId="6" applyFont="1" applyFill="1" applyBorder="1" applyAlignment="1">
      <alignment vertical="center"/>
    </xf>
    <xf numFmtId="0" fontId="9" fillId="2" borderId="20" xfId="6" applyFont="1" applyFill="1" applyBorder="1" applyAlignment="1">
      <alignment vertical="center"/>
    </xf>
    <xf numFmtId="0" fontId="0" fillId="0" borderId="23" xfId="0" applyBorder="1"/>
    <xf numFmtId="0" fontId="28" fillId="5" borderId="0" xfId="0" applyFont="1" applyFill="1" applyBorder="1" applyAlignment="1">
      <alignment vertical="center"/>
    </xf>
    <xf numFmtId="0" fontId="28" fillId="5" borderId="0" xfId="0" applyFont="1" applyFill="1" applyBorder="1" applyAlignment="1">
      <alignment vertical="top"/>
    </xf>
    <xf numFmtId="0" fontId="0" fillId="0" borderId="25" xfId="0" applyBorder="1"/>
    <xf numFmtId="0" fontId="14" fillId="0" borderId="0" xfId="2" applyFill="1"/>
    <xf numFmtId="0" fontId="17" fillId="5" borderId="3" xfId="0" applyFont="1" applyFill="1" applyBorder="1"/>
    <xf numFmtId="20" fontId="18" fillId="5" borderId="34" xfId="5" applyNumberFormat="1" applyFont="1" applyFill="1" applyBorder="1" applyAlignment="1">
      <alignment vertical="center"/>
    </xf>
    <xf numFmtId="20" fontId="20" fillId="5" borderId="35" xfId="5" applyNumberFormat="1" applyFont="1" applyFill="1" applyBorder="1" applyAlignment="1">
      <alignment vertical="center"/>
    </xf>
    <xf numFmtId="0" fontId="17" fillId="5" borderId="35" xfId="5" applyFont="1" applyFill="1" applyBorder="1" applyAlignment="1">
      <alignment vertical="center"/>
    </xf>
    <xf numFmtId="0" fontId="19" fillId="5" borderId="35" xfId="5" applyFont="1" applyFill="1" applyBorder="1" applyAlignment="1">
      <alignment horizontal="center"/>
    </xf>
    <xf numFmtId="20" fontId="20" fillId="5" borderId="2" xfId="0" applyNumberFormat="1" applyFont="1" applyFill="1" applyBorder="1" applyAlignment="1">
      <alignment horizontal="center" vertical="center"/>
    </xf>
    <xf numFmtId="0" fontId="10" fillId="5" borderId="0" xfId="6" applyFont="1" applyFill="1" applyBorder="1" applyAlignment="1">
      <alignment horizontal="center"/>
    </xf>
    <xf numFmtId="0" fontId="8" fillId="5" borderId="0" xfId="6" applyFont="1" applyFill="1" applyBorder="1" applyAlignment="1">
      <alignment horizontal="center"/>
    </xf>
    <xf numFmtId="20" fontId="20" fillId="5" borderId="2" xfId="0" applyNumberFormat="1" applyFont="1" applyFill="1" applyBorder="1" applyAlignment="1">
      <alignment horizontal="center"/>
    </xf>
    <xf numFmtId="0" fontId="11" fillId="5" borderId="2" xfId="6" applyFont="1" applyFill="1" applyBorder="1" applyAlignment="1"/>
    <xf numFmtId="0" fontId="11" fillId="5" borderId="0" xfId="6" applyFont="1" applyFill="1" applyBorder="1" applyAlignment="1"/>
    <xf numFmtId="0" fontId="17" fillId="5" borderId="11" xfId="0" applyFont="1" applyFill="1" applyBorder="1" applyAlignment="1"/>
    <xf numFmtId="0" fontId="17" fillId="5" borderId="3" xfId="0" applyFont="1" applyFill="1" applyBorder="1" applyAlignment="1"/>
    <xf numFmtId="0" fontId="29" fillId="5" borderId="35" xfId="6" applyFont="1" applyFill="1" applyBorder="1" applyAlignment="1">
      <alignment horizontal="center"/>
    </xf>
    <xf numFmtId="0" fontId="29" fillId="5" borderId="35" xfId="6" applyFont="1" applyFill="1" applyBorder="1" applyAlignment="1"/>
    <xf numFmtId="0" fontId="29" fillId="5" borderId="0" xfId="6" applyFont="1" applyFill="1" applyBorder="1" applyAlignment="1">
      <alignment horizontal="center"/>
    </xf>
    <xf numFmtId="0" fontId="12" fillId="5" borderId="0" xfId="0" applyFont="1" applyFill="1" applyBorder="1"/>
    <xf numFmtId="0" fontId="12" fillId="5" borderId="0" xfId="0" applyFont="1" applyFill="1" applyBorder="1" applyAlignment="1"/>
    <xf numFmtId="0" fontId="12" fillId="5" borderId="0" xfId="0" applyFont="1" applyFill="1" applyBorder="1" applyAlignment="1">
      <alignment horizontal="center"/>
    </xf>
    <xf numFmtId="0" fontId="30" fillId="5" borderId="0" xfId="5" applyFont="1" applyFill="1" applyBorder="1" applyAlignment="1">
      <alignment horizontal="left"/>
    </xf>
    <xf numFmtId="0" fontId="12" fillId="5" borderId="3" xfId="0" applyFont="1" applyFill="1" applyBorder="1"/>
    <xf numFmtId="0" fontId="20" fillId="5" borderId="0" xfId="5" applyFont="1" applyFill="1" applyBorder="1" applyAlignment="1">
      <alignment horizontal="left" vertical="center"/>
    </xf>
    <xf numFmtId="0" fontId="0" fillId="0" borderId="0" xfId="0" applyBorder="1" applyAlignment="1"/>
    <xf numFmtId="0" fontId="0" fillId="0" borderId="0" xfId="0" applyFill="1" applyAlignment="1"/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/>
    <xf numFmtId="0" fontId="15" fillId="5" borderId="0" xfId="5" applyFont="1" applyFill="1" applyBorder="1" applyAlignment="1">
      <alignment horizontal="center"/>
    </xf>
    <xf numFmtId="0" fontId="19" fillId="5" borderId="0" xfId="5" applyFont="1" applyFill="1" applyBorder="1" applyAlignment="1">
      <alignment horizontal="center"/>
    </xf>
    <xf numFmtId="0" fontId="16" fillId="5" borderId="0" xfId="0" applyFont="1" applyFill="1" applyBorder="1" applyAlignment="1"/>
    <xf numFmtId="0" fontId="0" fillId="5" borderId="3" xfId="0" applyFill="1" applyBorder="1"/>
    <xf numFmtId="0" fontId="32" fillId="5" borderId="0" xfId="0" applyFont="1" applyFill="1" applyBorder="1"/>
    <xf numFmtId="0" fontId="16" fillId="5" borderId="0" xfId="0" applyFont="1" applyFill="1" applyBorder="1"/>
    <xf numFmtId="0" fontId="31" fillId="0" borderId="0" xfId="0" applyFont="1" applyFill="1" applyBorder="1" applyAlignment="1">
      <alignment vertical="center"/>
    </xf>
    <xf numFmtId="20" fontId="24" fillId="5" borderId="12" xfId="5" quotePrefix="1" applyNumberFormat="1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63" xfId="0" applyBorder="1" applyAlignment="1">
      <alignment horizontal="justify" vertical="center" wrapText="1"/>
    </xf>
    <xf numFmtId="0" fontId="0" fillId="0" borderId="57" xfId="0" applyBorder="1" applyAlignment="1">
      <alignment horizontal="justify" vertical="center" wrapText="1"/>
    </xf>
    <xf numFmtId="0" fontId="0" fillId="0" borderId="0" xfId="0" applyFill="1" applyBorder="1" applyAlignment="1">
      <alignment horizontal="justify" vertical="center" wrapText="1"/>
    </xf>
    <xf numFmtId="3" fontId="6" fillId="0" borderId="0" xfId="10" applyNumberFormat="1"/>
    <xf numFmtId="0" fontId="42" fillId="2" borderId="0" xfId="11" applyFont="1" applyFill="1" applyBorder="1" applyAlignment="1"/>
    <xf numFmtId="0" fontId="16" fillId="6" borderId="9" xfId="0" applyFont="1" applyFill="1" applyBorder="1" applyAlignment="1">
      <alignment horizontal="center" vertical="center"/>
    </xf>
    <xf numFmtId="0" fontId="0" fillId="0" borderId="0" xfId="0" applyBorder="1"/>
    <xf numFmtId="0" fontId="12" fillId="5" borderId="0" xfId="0" applyFont="1" applyFill="1" applyBorder="1" applyAlignment="1">
      <alignment horizontal="left"/>
    </xf>
    <xf numFmtId="0" fontId="47" fillId="6" borderId="7" xfId="0" applyFont="1" applyFill="1" applyBorder="1" applyAlignment="1">
      <alignment horizontal="center" vertical="center"/>
    </xf>
    <xf numFmtId="0" fontId="47" fillId="6" borderId="20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20" fontId="24" fillId="5" borderId="0" xfId="5" quotePrefix="1" applyNumberFormat="1" applyFont="1" applyFill="1" applyBorder="1" applyAlignment="1">
      <alignment vertical="center"/>
    </xf>
    <xf numFmtId="20" fontId="24" fillId="5" borderId="1" xfId="5" quotePrefix="1" applyNumberFormat="1" applyFont="1" applyFill="1" applyBorder="1" applyAlignment="1">
      <alignment vertical="center"/>
    </xf>
    <xf numFmtId="20" fontId="24" fillId="5" borderId="52" xfId="5" quotePrefix="1" applyNumberFormat="1" applyFont="1" applyFill="1" applyBorder="1" applyAlignment="1">
      <alignment vertical="center"/>
    </xf>
    <xf numFmtId="20" fontId="24" fillId="5" borderId="59" xfId="5" quotePrefix="1" applyNumberFormat="1" applyFont="1" applyFill="1" applyBorder="1" applyAlignment="1">
      <alignment vertical="center"/>
    </xf>
    <xf numFmtId="20" fontId="24" fillId="5" borderId="12" xfId="5" quotePrefix="1" applyNumberFormat="1" applyFont="1" applyFill="1" applyBorder="1" applyAlignment="1">
      <alignment vertical="center"/>
    </xf>
    <xf numFmtId="20" fontId="24" fillId="5" borderId="51" xfId="5" quotePrefix="1" applyNumberFormat="1" applyFont="1" applyFill="1" applyBorder="1" applyAlignment="1">
      <alignment vertical="center"/>
    </xf>
    <xf numFmtId="20" fontId="24" fillId="5" borderId="15" xfId="5" quotePrefix="1" applyNumberFormat="1" applyFont="1" applyFill="1" applyBorder="1" applyAlignment="1">
      <alignment vertical="center"/>
    </xf>
    <xf numFmtId="20" fontId="24" fillId="5" borderId="50" xfId="5" quotePrefix="1" applyNumberFormat="1" applyFont="1" applyFill="1" applyBorder="1" applyAlignment="1">
      <alignment vertical="center"/>
    </xf>
    <xf numFmtId="20" fontId="24" fillId="5" borderId="15" xfId="5" quotePrefix="1" applyNumberFormat="1" applyFont="1" applyFill="1" applyBorder="1" applyAlignment="1">
      <alignment horizontal="center"/>
    </xf>
    <xf numFmtId="20" fontId="24" fillId="5" borderId="12" xfId="5" quotePrefix="1" applyNumberFormat="1" applyFont="1" applyFill="1" applyBorder="1" applyAlignment="1">
      <alignment horizontal="center"/>
    </xf>
    <xf numFmtId="20" fontId="49" fillId="5" borderId="12" xfId="5" quotePrefix="1" applyNumberFormat="1" applyFont="1" applyFill="1" applyBorder="1" applyAlignment="1">
      <alignment horizontal="center" vertical="center"/>
    </xf>
    <xf numFmtId="20" fontId="48" fillId="5" borderId="15" xfId="5" quotePrefix="1" applyNumberFormat="1" applyFont="1" applyFill="1" applyBorder="1" applyAlignment="1">
      <alignment vertical="center"/>
    </xf>
    <xf numFmtId="20" fontId="48" fillId="5" borderId="0" xfId="5" quotePrefix="1" applyNumberFormat="1" applyFont="1" applyFill="1" applyBorder="1" applyAlignment="1">
      <alignment vertical="center"/>
    </xf>
    <xf numFmtId="20" fontId="48" fillId="5" borderId="12" xfId="5" quotePrefix="1" applyNumberFormat="1" applyFont="1" applyFill="1" applyBorder="1" applyAlignment="1">
      <alignment vertical="center"/>
    </xf>
    <xf numFmtId="0" fontId="36" fillId="0" borderId="0" xfId="10" applyFont="1" applyBorder="1" applyAlignment="1">
      <alignment horizontal="center" vertical="center"/>
    </xf>
    <xf numFmtId="20" fontId="49" fillId="5" borderId="51" xfId="5" quotePrefix="1" applyNumberFormat="1" applyFont="1" applyFill="1" applyBorder="1" applyAlignment="1">
      <alignment horizontal="center" vertical="center"/>
    </xf>
    <xf numFmtId="20" fontId="48" fillId="5" borderId="50" xfId="5" quotePrefix="1" applyNumberFormat="1" applyFont="1" applyFill="1" applyBorder="1" applyAlignment="1">
      <alignment vertical="center"/>
    </xf>
    <xf numFmtId="20" fontId="48" fillId="5" borderId="52" xfId="5" quotePrefix="1" applyNumberFormat="1" applyFont="1" applyFill="1" applyBorder="1" applyAlignment="1">
      <alignment vertical="center"/>
    </xf>
    <xf numFmtId="20" fontId="48" fillId="5" borderId="51" xfId="5" quotePrefix="1" applyNumberFormat="1" applyFont="1" applyFill="1" applyBorder="1" applyAlignment="1">
      <alignment vertical="center"/>
    </xf>
    <xf numFmtId="20" fontId="24" fillId="5" borderId="50" xfId="5" quotePrefix="1" applyNumberFormat="1" applyFont="1" applyFill="1" applyBorder="1" applyAlignment="1">
      <alignment horizontal="center"/>
    </xf>
    <xf numFmtId="20" fontId="24" fillId="5" borderId="51" xfId="5" quotePrefix="1" applyNumberFormat="1" applyFont="1" applyFill="1" applyBorder="1" applyAlignment="1">
      <alignment horizontal="center"/>
    </xf>
    <xf numFmtId="0" fontId="0" fillId="5" borderId="22" xfId="0" applyFill="1" applyBorder="1" applyAlignment="1"/>
    <xf numFmtId="0" fontId="0" fillId="5" borderId="3" xfId="0" applyFill="1" applyBorder="1" applyAlignment="1"/>
    <xf numFmtId="0" fontId="54" fillId="5" borderId="30" xfId="1" applyFont="1" applyFill="1" applyBorder="1" applyAlignment="1">
      <alignment horizontal="left" vertical="center"/>
    </xf>
    <xf numFmtId="0" fontId="54" fillId="5" borderId="29" xfId="1" applyFont="1" applyFill="1" applyBorder="1" applyAlignment="1">
      <alignment horizontal="left" vertical="center"/>
    </xf>
    <xf numFmtId="0" fontId="54" fillId="5" borderId="28" xfId="1" applyFont="1" applyFill="1" applyBorder="1" applyAlignment="1">
      <alignment horizontal="left" vertical="center"/>
    </xf>
    <xf numFmtId="0" fontId="54" fillId="5" borderId="43" xfId="1" applyFont="1" applyFill="1" applyBorder="1" applyAlignment="1">
      <alignment horizontal="left" vertical="center"/>
    </xf>
    <xf numFmtId="166" fontId="54" fillId="5" borderId="61" xfId="1" applyNumberFormat="1" applyFont="1" applyFill="1" applyBorder="1" applyAlignment="1">
      <alignment vertical="center"/>
    </xf>
    <xf numFmtId="166" fontId="54" fillId="5" borderId="28" xfId="1" applyNumberFormat="1" applyFont="1" applyFill="1" applyBorder="1" applyAlignment="1">
      <alignment vertical="center"/>
    </xf>
    <xf numFmtId="166" fontId="54" fillId="5" borderId="43" xfId="1" applyNumberFormat="1" applyFont="1" applyFill="1" applyBorder="1" applyAlignment="1">
      <alignment vertical="center"/>
    </xf>
    <xf numFmtId="166" fontId="54" fillId="5" borderId="15" xfId="1" applyNumberFormat="1" applyFont="1" applyFill="1" applyBorder="1" applyAlignment="1">
      <alignment vertical="center"/>
    </xf>
    <xf numFmtId="166" fontId="54" fillId="5" borderId="0" xfId="1" applyNumberFormat="1" applyFont="1" applyFill="1" applyBorder="1" applyAlignment="1">
      <alignment vertical="center"/>
    </xf>
    <xf numFmtId="166" fontId="54" fillId="5" borderId="1" xfId="1" applyNumberFormat="1" applyFont="1" applyFill="1" applyBorder="1" applyAlignment="1">
      <alignment vertical="center"/>
    </xf>
    <xf numFmtId="166" fontId="54" fillId="5" borderId="15" xfId="1" applyNumberFormat="1" applyFont="1" applyFill="1" applyBorder="1" applyAlignment="1">
      <alignment horizontal="center" vertical="center"/>
    </xf>
    <xf numFmtId="166" fontId="54" fillId="5" borderId="0" xfId="1" applyNumberFormat="1" applyFont="1" applyFill="1" applyBorder="1" applyAlignment="1">
      <alignment horizontal="center" vertical="center"/>
    </xf>
    <xf numFmtId="166" fontId="54" fillId="5" borderId="1" xfId="1" applyNumberFormat="1" applyFont="1" applyFill="1" applyBorder="1" applyAlignment="1">
      <alignment horizontal="center" vertical="center"/>
    </xf>
    <xf numFmtId="166" fontId="54" fillId="5" borderId="52" xfId="1" applyNumberFormat="1" applyFont="1" applyFill="1" applyBorder="1" applyAlignment="1">
      <alignment vertical="center"/>
    </xf>
    <xf numFmtId="0" fontId="35" fillId="0" borderId="52" xfId="0" applyFont="1" applyBorder="1"/>
    <xf numFmtId="166" fontId="54" fillId="5" borderId="59" xfId="1" applyNumberFormat="1" applyFont="1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15" fontId="16" fillId="5" borderId="22" xfId="0" applyNumberFormat="1" applyFont="1" applyFill="1" applyBorder="1" applyAlignment="1">
      <alignment vertical="center"/>
    </xf>
    <xf numFmtId="0" fontId="0" fillId="5" borderId="22" xfId="0" applyFill="1" applyBorder="1" applyAlignment="1">
      <alignment horizontal="left" vertical="center"/>
    </xf>
    <xf numFmtId="0" fontId="0" fillId="5" borderId="22" xfId="0" applyFill="1" applyBorder="1"/>
    <xf numFmtId="0" fontId="9" fillId="5" borderId="22" xfId="6" applyFont="1" applyFill="1" applyBorder="1" applyAlignment="1">
      <alignment vertical="center"/>
    </xf>
    <xf numFmtId="0" fontId="9" fillId="2" borderId="22" xfId="6" applyFont="1" applyFill="1" applyBorder="1" applyAlignment="1">
      <alignment vertical="center"/>
    </xf>
    <xf numFmtId="0" fontId="9" fillId="2" borderId="26" xfId="6" applyFont="1" applyFill="1" applyBorder="1" applyAlignment="1">
      <alignment vertical="center"/>
    </xf>
    <xf numFmtId="0" fontId="28" fillId="5" borderId="3" xfId="0" applyFont="1" applyFill="1" applyBorder="1" applyAlignment="1">
      <alignment horizontal="center" vertical="top"/>
    </xf>
    <xf numFmtId="0" fontId="9" fillId="2" borderId="45" xfId="6" applyFont="1" applyFill="1" applyBorder="1" applyAlignment="1">
      <alignment vertical="center"/>
    </xf>
    <xf numFmtId="0" fontId="0" fillId="0" borderId="32" xfId="0" applyBorder="1"/>
    <xf numFmtId="0" fontId="17" fillId="5" borderId="3" xfId="0" applyFont="1" applyFill="1" applyBorder="1" applyAlignment="1">
      <alignment horizontal="center"/>
    </xf>
    <xf numFmtId="0" fontId="8" fillId="5" borderId="3" xfId="6" applyFont="1" applyFill="1" applyBorder="1" applyAlignment="1">
      <alignment horizontal="center" vertical="center"/>
    </xf>
    <xf numFmtId="3" fontId="6" fillId="0" borderId="0" xfId="10" applyNumberFormat="1" applyFill="1" applyBorder="1"/>
    <xf numFmtId="3" fontId="36" fillId="0" borderId="0" xfId="10" applyNumberFormat="1" applyFont="1" applyBorder="1" applyAlignment="1">
      <alignment horizontal="center" vertical="center"/>
    </xf>
    <xf numFmtId="3" fontId="20" fillId="0" borderId="0" xfId="10" applyNumberFormat="1" applyFont="1" applyBorder="1"/>
    <xf numFmtId="3" fontId="6" fillId="0" borderId="0" xfId="10" applyNumberFormat="1" applyBorder="1"/>
    <xf numFmtId="3" fontId="16" fillId="0" borderId="0" xfId="10" applyNumberFormat="1" applyFont="1" applyFill="1" applyBorder="1"/>
    <xf numFmtId="3" fontId="16" fillId="0" borderId="0" xfId="10" applyNumberFormat="1" applyFont="1" applyFill="1" applyBorder="1" applyAlignment="1">
      <alignment vertical="center"/>
    </xf>
    <xf numFmtId="3" fontId="16" fillId="0" borderId="0" xfId="10" applyNumberFormat="1" applyFont="1" applyFill="1" applyBorder="1" applyAlignment="1">
      <alignment horizontal="center" vertical="center"/>
    </xf>
    <xf numFmtId="0" fontId="54" fillId="5" borderId="0" xfId="1" applyFont="1" applyFill="1" applyBorder="1" applyAlignment="1">
      <alignment horizontal="left" vertical="center"/>
    </xf>
    <xf numFmtId="0" fontId="54" fillId="5" borderId="1" xfId="1" applyFont="1" applyFill="1" applyBorder="1" applyAlignment="1">
      <alignment horizontal="left" vertical="center"/>
    </xf>
    <xf numFmtId="0" fontId="27" fillId="5" borderId="3" xfId="0" applyFont="1" applyFill="1" applyBorder="1" applyAlignment="1">
      <alignment horizontal="center" vertical="center"/>
    </xf>
    <xf numFmtId="20" fontId="26" fillId="0" borderId="51" xfId="0" applyNumberFormat="1" applyFont="1" applyBorder="1" applyAlignment="1">
      <alignment horizontal="center"/>
    </xf>
    <xf numFmtId="0" fontId="54" fillId="5" borderId="0" xfId="5" applyFont="1" applyFill="1" applyBorder="1" applyAlignment="1">
      <alignment vertical="center"/>
    </xf>
    <xf numFmtId="0" fontId="47" fillId="6" borderId="7" xfId="6" applyFont="1" applyFill="1" applyBorder="1" applyAlignment="1">
      <alignment horizontal="center" vertical="center"/>
    </xf>
    <xf numFmtId="3" fontId="41" fillId="0" borderId="0" xfId="10" applyNumberFormat="1" applyFont="1"/>
    <xf numFmtId="3" fontId="41" fillId="0" borderId="0" xfId="10" applyNumberFormat="1" applyFont="1" applyFill="1" applyBorder="1" applyAlignment="1"/>
    <xf numFmtId="3" fontId="26" fillId="0" borderId="0" xfId="10" applyNumberFormat="1" applyFont="1" applyFill="1" applyBorder="1"/>
    <xf numFmtId="3" fontId="41" fillId="0" borderId="0" xfId="10" applyNumberFormat="1" applyFont="1" applyFill="1" applyBorder="1"/>
    <xf numFmtId="3" fontId="55" fillId="0" borderId="0" xfId="10" applyNumberFormat="1" applyFont="1" applyFill="1" applyBorder="1"/>
    <xf numFmtId="3" fontId="41" fillId="0" borderId="0" xfId="10" applyNumberFormat="1" applyFont="1" applyBorder="1"/>
    <xf numFmtId="0" fontId="17" fillId="5" borderId="3" xfId="0" applyFont="1" applyFill="1" applyBorder="1" applyAlignment="1">
      <alignment vertical="center"/>
    </xf>
    <xf numFmtId="0" fontId="27" fillId="5" borderId="3" xfId="0" applyFont="1" applyFill="1" applyBorder="1" applyAlignment="1">
      <alignment horizontal="left" vertical="center"/>
    </xf>
    <xf numFmtId="20" fontId="17" fillId="5" borderId="3" xfId="0" applyNumberFormat="1" applyFont="1" applyFill="1" applyBorder="1" applyAlignment="1">
      <alignment horizontal="center" vertical="center"/>
    </xf>
    <xf numFmtId="0" fontId="36" fillId="0" borderId="0" xfId="10" applyNumberFormat="1" applyFont="1" applyBorder="1" applyAlignment="1">
      <alignment horizontal="center" vertical="center"/>
    </xf>
    <xf numFmtId="0" fontId="56" fillId="5" borderId="7" xfId="6" applyFont="1" applyFill="1" applyBorder="1" applyAlignment="1">
      <alignment horizontal="center" vertical="center"/>
    </xf>
    <xf numFmtId="2" fontId="36" fillId="0" borderId="0" xfId="10" applyNumberFormat="1" applyFont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5" borderId="0" xfId="0" applyFont="1" applyFill="1"/>
    <xf numFmtId="0" fontId="0" fillId="5" borderId="0" xfId="0" applyFill="1" applyBorder="1" applyAlignment="1">
      <alignment horizontal="center"/>
    </xf>
    <xf numFmtId="0" fontId="16" fillId="5" borderId="0" xfId="5" quotePrefix="1" applyFont="1" applyFill="1" applyBorder="1" applyAlignment="1">
      <alignment horizontal="left"/>
    </xf>
    <xf numFmtId="0" fontId="0" fillId="5" borderId="22" xfId="0" applyFill="1" applyBorder="1" applyAlignment="1">
      <alignment horizontal="center" vertical="center"/>
    </xf>
    <xf numFmtId="0" fontId="16" fillId="5" borderId="0" xfId="5" applyFont="1" applyFill="1" applyBorder="1" applyAlignment="1">
      <alignment horizontal="left"/>
    </xf>
    <xf numFmtId="20" fontId="26" fillId="5" borderId="15" xfId="5" applyNumberFormat="1" applyFont="1" applyFill="1" applyBorder="1" applyAlignment="1">
      <alignment horizontal="center"/>
    </xf>
    <xf numFmtId="164" fontId="26" fillId="5" borderId="12" xfId="5" applyNumberFormat="1" applyFont="1" applyFill="1" applyBorder="1" applyAlignment="1">
      <alignment horizontal="center"/>
    </xf>
    <xf numFmtId="0" fontId="54" fillId="5" borderId="75" xfId="1" applyFont="1" applyFill="1" applyBorder="1" applyAlignment="1">
      <alignment horizontal="left" vertical="center"/>
    </xf>
    <xf numFmtId="0" fontId="54" fillId="5" borderId="76" xfId="1" applyFont="1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0" fillId="5" borderId="0" xfId="0" applyFill="1" applyBorder="1" applyAlignment="1">
      <alignment horizontal="right"/>
    </xf>
    <xf numFmtId="167" fontId="6" fillId="0" borderId="0" xfId="10" applyNumberFormat="1" applyBorder="1"/>
    <xf numFmtId="3" fontId="26" fillId="0" borderId="0" xfId="10" applyNumberFormat="1" applyFont="1" applyBorder="1" applyAlignment="1">
      <alignment horizontal="center" vertical="center"/>
    </xf>
    <xf numFmtId="3" fontId="26" fillId="0" borderId="0" xfId="10" applyNumberFormat="1" applyFont="1" applyFill="1" applyBorder="1" applyAlignment="1">
      <alignment horizontal="center" vertical="center"/>
    </xf>
    <xf numFmtId="0" fontId="47" fillId="5" borderId="16" xfId="0" applyFont="1" applyFill="1" applyBorder="1" applyAlignment="1">
      <alignment vertical="center"/>
    </xf>
    <xf numFmtId="0" fontId="47" fillId="5" borderId="4" xfId="0" applyFont="1" applyFill="1" applyBorder="1" applyAlignment="1">
      <alignment vertical="center"/>
    </xf>
    <xf numFmtId="0" fontId="16" fillId="5" borderId="4" xfId="0" applyFont="1" applyFill="1" applyBorder="1"/>
    <xf numFmtId="0" fontId="61" fillId="2" borderId="24" xfId="6" applyFont="1" applyFill="1" applyBorder="1" applyAlignment="1">
      <alignment vertical="center"/>
    </xf>
    <xf numFmtId="0" fontId="16" fillId="0" borderId="25" xfId="0" applyFont="1" applyBorder="1"/>
    <xf numFmtId="0" fontId="47" fillId="5" borderId="2" xfId="0" applyFont="1" applyFill="1" applyBorder="1" applyAlignment="1">
      <alignment vertical="center"/>
    </xf>
    <xf numFmtId="0" fontId="47" fillId="5" borderId="0" xfId="0" applyFont="1" applyFill="1" applyBorder="1" applyAlignment="1">
      <alignment vertical="center"/>
    </xf>
    <xf numFmtId="0" fontId="61" fillId="2" borderId="20" xfId="6" applyFont="1" applyFill="1" applyBorder="1" applyAlignment="1">
      <alignment vertical="center"/>
    </xf>
    <xf numFmtId="0" fontId="16" fillId="0" borderId="23" xfId="0" applyFont="1" applyBorder="1"/>
    <xf numFmtId="0" fontId="16" fillId="5" borderId="2" xfId="0" applyFont="1" applyFill="1" applyBorder="1" applyAlignment="1"/>
    <xf numFmtId="0" fontId="16" fillId="5" borderId="11" xfId="0" applyFont="1" applyFill="1" applyBorder="1" applyAlignment="1"/>
    <xf numFmtId="0" fontId="16" fillId="5" borderId="3" xfId="0" applyFont="1" applyFill="1" applyBorder="1" applyAlignment="1"/>
    <xf numFmtId="0" fontId="16" fillId="5" borderId="3" xfId="0" applyFont="1" applyFill="1" applyBorder="1"/>
    <xf numFmtId="0" fontId="61" fillId="2" borderId="45" xfId="6" applyFont="1" applyFill="1" applyBorder="1" applyAlignment="1">
      <alignment vertical="center"/>
    </xf>
    <xf numFmtId="0" fontId="16" fillId="0" borderId="32" xfId="0" applyFont="1" applyBorder="1"/>
    <xf numFmtId="0" fontId="47" fillId="5" borderId="0" xfId="0" applyFont="1" applyFill="1" applyBorder="1" applyAlignment="1">
      <alignment horizontal="center" vertical="center"/>
    </xf>
    <xf numFmtId="0" fontId="52" fillId="5" borderId="0" xfId="0" applyFont="1" applyFill="1" applyBorder="1"/>
    <xf numFmtId="0" fontId="60" fillId="5" borderId="30" xfId="1" applyFont="1" applyFill="1" applyBorder="1" applyAlignment="1">
      <alignment horizontal="left" vertical="center"/>
    </xf>
    <xf numFmtId="0" fontId="60" fillId="5" borderId="31" xfId="1" applyFont="1" applyFill="1" applyBorder="1" applyAlignment="1">
      <alignment horizontal="left" vertical="center"/>
    </xf>
    <xf numFmtId="0" fontId="60" fillId="5" borderId="0" xfId="1" applyFont="1" applyFill="1" applyBorder="1" applyAlignment="1">
      <alignment horizontal="left" vertical="center"/>
    </xf>
    <xf numFmtId="0" fontId="60" fillId="5" borderId="1" xfId="1" applyFont="1" applyFill="1" applyBorder="1" applyAlignment="1">
      <alignment horizontal="left" vertical="center"/>
    </xf>
    <xf numFmtId="0" fontId="62" fillId="5" borderId="0" xfId="6" applyFont="1" applyFill="1" applyBorder="1" applyAlignment="1">
      <alignment horizontal="center"/>
    </xf>
    <xf numFmtId="0" fontId="16" fillId="0" borderId="0" xfId="0" applyFont="1" applyFill="1"/>
    <xf numFmtId="20" fontId="52" fillId="5" borderId="0" xfId="0" applyNumberFormat="1" applyFont="1" applyFill="1" applyBorder="1" applyAlignment="1">
      <alignment horizontal="center" vertical="center"/>
    </xf>
    <xf numFmtId="0" fontId="52" fillId="5" borderId="0" xfId="0" applyFont="1" applyFill="1" applyBorder="1" applyAlignment="1"/>
    <xf numFmtId="0" fontId="52" fillId="5" borderId="0" xfId="0" applyFont="1" applyFill="1" applyBorder="1" applyAlignment="1">
      <alignment horizontal="center"/>
    </xf>
    <xf numFmtId="0" fontId="52" fillId="5" borderId="0" xfId="0" applyFont="1" applyFill="1" applyBorder="1" applyAlignment="1">
      <alignment vertical="center"/>
    </xf>
    <xf numFmtId="0" fontId="47" fillId="5" borderId="0" xfId="0" applyFont="1" applyFill="1" applyBorder="1" applyAlignment="1">
      <alignment horizontal="left" vertical="center"/>
    </xf>
    <xf numFmtId="0" fontId="53" fillId="5" borderId="0" xfId="6" applyFont="1" applyFill="1" applyBorder="1" applyAlignment="1">
      <alignment horizontal="center" vertical="center"/>
    </xf>
    <xf numFmtId="0" fontId="53" fillId="5" borderId="0" xfId="5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7" fillId="5" borderId="3" xfId="0" quotePrefix="1" applyFont="1" applyFill="1" applyBorder="1"/>
    <xf numFmtId="0" fontId="26" fillId="5" borderId="0" xfId="0" applyFont="1" applyFill="1" applyBorder="1" applyAlignment="1">
      <alignment vertical="center"/>
    </xf>
    <xf numFmtId="0" fontId="26" fillId="5" borderId="0" xfId="5" applyFont="1" applyFill="1" applyBorder="1" applyAlignment="1">
      <alignment vertical="center"/>
    </xf>
    <xf numFmtId="0" fontId="20" fillId="2" borderId="0" xfId="11" applyFont="1" applyFill="1" applyBorder="1" applyAlignment="1"/>
    <xf numFmtId="20" fontId="20" fillId="5" borderId="0" xfId="0" applyNumberFormat="1" applyFont="1" applyFill="1" applyBorder="1" applyAlignment="1">
      <alignment horizontal="center" vertical="center"/>
    </xf>
    <xf numFmtId="0" fontId="28" fillId="5" borderId="0" xfId="0" applyFont="1" applyFill="1" applyBorder="1" applyAlignment="1"/>
    <xf numFmtId="0" fontId="66" fillId="5" borderId="0" xfId="6" applyFont="1" applyFill="1" applyBorder="1" applyAlignment="1">
      <alignment horizontal="center"/>
    </xf>
    <xf numFmtId="0" fontId="16" fillId="5" borderId="0" xfId="5" applyFont="1" applyFill="1" applyBorder="1" applyAlignment="1">
      <alignment horizontal="center"/>
    </xf>
    <xf numFmtId="0" fontId="54" fillId="5" borderId="12" xfId="1" applyFont="1" applyFill="1" applyBorder="1" applyAlignment="1">
      <alignment horizontal="left" vertical="center"/>
    </xf>
    <xf numFmtId="0" fontId="54" fillId="5" borderId="31" xfId="1" applyFont="1" applyFill="1" applyBorder="1" applyAlignment="1">
      <alignment horizontal="left" vertical="center"/>
    </xf>
    <xf numFmtId="0" fontId="0" fillId="0" borderId="1" xfId="0" applyBorder="1"/>
    <xf numFmtId="0" fontId="0" fillId="5" borderId="1" xfId="0" applyFill="1" applyBorder="1"/>
    <xf numFmtId="0" fontId="16" fillId="5" borderId="0" xfId="5" applyFont="1" applyFill="1" applyBorder="1" applyAlignment="1">
      <alignment horizontal="center" vertical="center"/>
    </xf>
    <xf numFmtId="0" fontId="16" fillId="5" borderId="0" xfId="5" applyFont="1" applyFill="1" applyBorder="1" applyAlignment="1">
      <alignment horizontal="center" vertical="top"/>
    </xf>
    <xf numFmtId="0" fontId="16" fillId="5" borderId="52" xfId="5" applyFont="1" applyFill="1" applyBorder="1" applyAlignment="1">
      <alignment horizontal="center"/>
    </xf>
    <xf numFmtId="20" fontId="26" fillId="5" borderId="1" xfId="5" applyNumberFormat="1" applyFont="1" applyFill="1" applyBorder="1" applyAlignment="1">
      <alignment horizontal="center" vertical="center"/>
    </xf>
    <xf numFmtId="0" fontId="16" fillId="5" borderId="1" xfId="5" applyFont="1" applyFill="1" applyBorder="1" applyAlignment="1">
      <alignment horizontal="center"/>
    </xf>
    <xf numFmtId="0" fontId="16" fillId="5" borderId="1" xfId="5" applyFont="1" applyFill="1" applyBorder="1" applyAlignment="1">
      <alignment horizontal="center" vertical="center"/>
    </xf>
    <xf numFmtId="0" fontId="16" fillId="5" borderId="1" xfId="5" applyFont="1" applyFill="1" applyBorder="1" applyAlignment="1">
      <alignment horizontal="center" vertical="top"/>
    </xf>
    <xf numFmtId="0" fontId="16" fillId="5" borderId="2" xfId="5" applyFont="1" applyFill="1" applyBorder="1" applyAlignment="1">
      <alignment horizontal="center" vertical="center"/>
    </xf>
    <xf numFmtId="164" fontId="26" fillId="5" borderId="2" xfId="5" applyNumberFormat="1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78" xfId="5" applyNumberFormat="1" applyFont="1" applyFill="1" applyBorder="1" applyAlignment="1">
      <alignment horizontal="center"/>
    </xf>
    <xf numFmtId="164" fontId="26" fillId="5" borderId="59" xfId="5" applyNumberFormat="1" applyFont="1" applyFill="1" applyBorder="1" applyAlignment="1">
      <alignment horizontal="center"/>
    </xf>
    <xf numFmtId="0" fontId="16" fillId="5" borderId="1" xfId="0" applyFont="1" applyFill="1" applyBorder="1" applyAlignment="1"/>
    <xf numFmtId="0" fontId="16" fillId="5" borderId="2" xfId="5" applyFont="1" applyFill="1" applyBorder="1" applyAlignment="1">
      <alignment horizontal="center"/>
    </xf>
    <xf numFmtId="166" fontId="54" fillId="5" borderId="43" xfId="1" applyNumberFormat="1" applyFont="1" applyFill="1" applyBorder="1" applyAlignment="1">
      <alignment horizontal="center" vertical="center"/>
    </xf>
    <xf numFmtId="0" fontId="16" fillId="5" borderId="2" xfId="5" applyFont="1" applyFill="1" applyBorder="1" applyAlignment="1">
      <alignment horizontal="center" vertical="top"/>
    </xf>
    <xf numFmtId="166" fontId="54" fillId="5" borderId="79" xfId="1" applyNumberFormat="1" applyFont="1" applyFill="1" applyBorder="1" applyAlignment="1">
      <alignment horizontal="center" vertical="center"/>
    </xf>
    <xf numFmtId="0" fontId="54" fillId="5" borderId="80" xfId="1" applyFont="1" applyFill="1" applyBorder="1" applyAlignment="1">
      <alignment horizontal="left" vertical="center"/>
    </xf>
    <xf numFmtId="166" fontId="54" fillId="5" borderId="80" xfId="1" applyNumberFormat="1" applyFont="1" applyFill="1" applyBorder="1" applyAlignment="1">
      <alignment horizontal="center" vertical="center"/>
    </xf>
    <xf numFmtId="166" fontId="54" fillId="5" borderId="81" xfId="1" applyNumberFormat="1" applyFont="1" applyFill="1" applyBorder="1" applyAlignment="1">
      <alignment horizontal="center" vertical="center"/>
    </xf>
    <xf numFmtId="0" fontId="47" fillId="5" borderId="2" xfId="6" applyFont="1" applyFill="1" applyBorder="1" applyAlignment="1">
      <alignment horizontal="left" vertical="center"/>
    </xf>
    <xf numFmtId="20" fontId="20" fillId="5" borderId="0" xfId="0" applyNumberFormat="1" applyFont="1" applyFill="1" applyBorder="1" applyAlignment="1">
      <alignment horizontal="center"/>
    </xf>
    <xf numFmtId="0" fontId="20" fillId="5" borderId="0" xfId="5" applyFont="1" applyFill="1" applyBorder="1" applyAlignment="1">
      <alignment vertical="center"/>
    </xf>
    <xf numFmtId="0" fontId="20" fillId="5" borderId="3" xfId="5" applyFont="1" applyFill="1" applyBorder="1" applyAlignment="1">
      <alignment vertical="center"/>
    </xf>
    <xf numFmtId="0" fontId="28" fillId="5" borderId="0" xfId="5" applyFont="1" applyFill="1" applyBorder="1" applyAlignment="1">
      <alignment vertical="center"/>
    </xf>
    <xf numFmtId="0" fontId="24" fillId="5" borderId="2" xfId="6" applyFont="1" applyFill="1" applyBorder="1" applyAlignment="1">
      <alignment horizontal="center" vertical="center"/>
    </xf>
    <xf numFmtId="0" fontId="56" fillId="5" borderId="0" xfId="6" applyFont="1" applyFill="1" applyBorder="1" applyAlignment="1">
      <alignment horizontal="center" vertical="center"/>
    </xf>
    <xf numFmtId="20" fontId="26" fillId="5" borderId="0" xfId="0" applyNumberFormat="1" applyFont="1" applyFill="1" applyBorder="1" applyAlignment="1">
      <alignment horizontal="center" vertical="center"/>
    </xf>
    <xf numFmtId="3" fontId="36" fillId="5" borderId="0" xfId="10" quotePrefix="1" applyNumberFormat="1" applyFont="1" applyFill="1" applyBorder="1" applyAlignment="1">
      <alignment horizontal="center" vertical="center"/>
    </xf>
    <xf numFmtId="2" fontId="36" fillId="5" borderId="0" xfId="10" quotePrefix="1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horizontal="left" vertical="center" indent="5"/>
    </xf>
    <xf numFmtId="0" fontId="17" fillId="5" borderId="17" xfId="5" applyFont="1" applyFill="1" applyBorder="1" applyAlignment="1">
      <alignment vertical="center"/>
    </xf>
    <xf numFmtId="0" fontId="16" fillId="5" borderId="0" xfId="5" applyFont="1" applyFill="1" applyBorder="1" applyAlignment="1">
      <alignment vertical="center"/>
    </xf>
    <xf numFmtId="0" fontId="62" fillId="5" borderId="0" xfId="6" applyFont="1" applyFill="1" applyBorder="1" applyAlignment="1">
      <alignment horizontal="left"/>
    </xf>
    <xf numFmtId="0" fontId="67" fillId="5" borderId="0" xfId="0" applyFont="1" applyFill="1" applyBorder="1" applyAlignment="1">
      <alignment horizontal="center" vertical="center"/>
    </xf>
    <xf numFmtId="0" fontId="0" fillId="5" borderId="0" xfId="0" quotePrefix="1" applyFill="1"/>
    <xf numFmtId="0" fontId="26" fillId="5" borderId="0" xfId="0" applyFont="1" applyFill="1" applyBorder="1" applyAlignment="1">
      <alignment horizontal="left" indent="11"/>
    </xf>
    <xf numFmtId="0" fontId="19" fillId="5" borderId="17" xfId="5" applyFont="1" applyFill="1" applyBorder="1" applyAlignment="1">
      <alignment horizontal="center"/>
    </xf>
    <xf numFmtId="0" fontId="62" fillId="5" borderId="0" xfId="6" applyFont="1" applyFill="1" applyBorder="1" applyAlignment="1">
      <alignment horizontal="center"/>
    </xf>
    <xf numFmtId="0" fontId="62" fillId="5" borderId="3" xfId="6" applyFont="1" applyFill="1" applyBorder="1" applyAlignment="1">
      <alignment horizontal="center"/>
    </xf>
    <xf numFmtId="0" fontId="26" fillId="5" borderId="3" xfId="0" applyFont="1" applyFill="1" applyBorder="1"/>
    <xf numFmtId="0" fontId="26" fillId="5" borderId="3" xfId="0" applyFont="1" applyFill="1" applyBorder="1" applyAlignment="1">
      <alignment horizontal="right" vertical="center"/>
    </xf>
    <xf numFmtId="0" fontId="36" fillId="0" borderId="0" xfId="10" quotePrefix="1" applyNumberFormat="1" applyFont="1" applyBorder="1" applyAlignment="1">
      <alignment horizontal="center" vertical="center"/>
    </xf>
    <xf numFmtId="0" fontId="0" fillId="5" borderId="15" xfId="0" applyFill="1" applyBorder="1" applyAlignment="1"/>
    <xf numFmtId="0" fontId="0" fillId="5" borderId="68" xfId="0" applyFill="1" applyBorder="1" applyAlignment="1"/>
    <xf numFmtId="0" fontId="0" fillId="5" borderId="9" xfId="0" applyFill="1" applyBorder="1" applyAlignment="1">
      <alignment vertical="center"/>
    </xf>
    <xf numFmtId="0" fontId="24" fillId="5" borderId="7" xfId="6" applyFont="1" applyFill="1" applyBorder="1" applyAlignment="1">
      <alignment horizontal="center" vertical="center"/>
    </xf>
    <xf numFmtId="0" fontId="56" fillId="5" borderId="3" xfId="6" applyFont="1" applyFill="1" applyBorder="1" applyAlignment="1">
      <alignment horizontal="center" vertical="center"/>
    </xf>
    <xf numFmtId="166" fontId="57" fillId="5" borderId="52" xfId="1" applyNumberFormat="1" applyFont="1" applyFill="1" applyBorder="1" applyAlignment="1">
      <alignment horizontal="center" vertical="center"/>
    </xf>
    <xf numFmtId="166" fontId="57" fillId="5" borderId="0" xfId="1" applyNumberFormat="1" applyFont="1" applyFill="1" applyBorder="1" applyAlignment="1">
      <alignment horizontal="center" vertical="center"/>
    </xf>
    <xf numFmtId="166" fontId="57" fillId="5" borderId="1" xfId="1" applyNumberFormat="1" applyFont="1" applyFill="1" applyBorder="1" applyAlignment="1">
      <alignment horizontal="center" vertical="center"/>
    </xf>
    <xf numFmtId="0" fontId="57" fillId="5" borderId="0" xfId="5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left" vertical="center"/>
    </xf>
    <xf numFmtId="0" fontId="0" fillId="0" borderId="0" xfId="0" applyFill="1" applyBorder="1"/>
    <xf numFmtId="0" fontId="20" fillId="2" borderId="1" xfId="11" applyFont="1" applyFill="1" applyBorder="1" applyAlignment="1"/>
    <xf numFmtId="0" fontId="63" fillId="0" borderId="49" xfId="6" applyFont="1" applyFill="1" applyBorder="1" applyAlignment="1">
      <alignment horizontal="center"/>
    </xf>
    <xf numFmtId="0" fontId="8" fillId="5" borderId="1" xfId="6" applyFont="1" applyFill="1" applyBorder="1" applyAlignment="1">
      <alignment horizontal="center"/>
    </xf>
    <xf numFmtId="0" fontId="53" fillId="5" borderId="1" xfId="6" applyFont="1" applyFill="1" applyBorder="1" applyAlignment="1">
      <alignment horizontal="center"/>
    </xf>
    <xf numFmtId="0" fontId="26" fillId="5" borderId="1" xfId="0" applyFont="1" applyFill="1" applyBorder="1" applyAlignment="1">
      <alignment horizontal="center"/>
    </xf>
    <xf numFmtId="0" fontId="0" fillId="5" borderId="57" xfId="0" applyFill="1" applyBorder="1"/>
    <xf numFmtId="0" fontId="20" fillId="5" borderId="0" xfId="0" applyFont="1" applyFill="1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15" borderId="7" xfId="0" applyFill="1" applyBorder="1" applyAlignment="1">
      <alignment horizontal="left"/>
    </xf>
    <xf numFmtId="0" fontId="0" fillId="14" borderId="7" xfId="0" applyFill="1" applyBorder="1" applyAlignment="1">
      <alignment horizontal="left"/>
    </xf>
    <xf numFmtId="0" fontId="0" fillId="11" borderId="7" xfId="0" applyFill="1" applyBorder="1"/>
    <xf numFmtId="0" fontId="0" fillId="16" borderId="7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3" fontId="41" fillId="0" borderId="0" xfId="10" applyNumberFormat="1" applyFont="1" applyFill="1"/>
    <xf numFmtId="0" fontId="70" fillId="5" borderId="0" xfId="11" applyFont="1" applyFill="1" applyBorder="1" applyAlignment="1">
      <alignment vertical="center"/>
    </xf>
    <xf numFmtId="0" fontId="64" fillId="5" borderId="0" xfId="5" applyFont="1" applyFill="1" applyBorder="1" applyAlignment="1">
      <alignment horizontal="left" vertical="center"/>
    </xf>
    <xf numFmtId="0" fontId="64" fillId="5" borderId="1" xfId="5" applyFont="1" applyFill="1" applyBorder="1" applyAlignment="1">
      <alignment horizontal="left" vertical="center"/>
    </xf>
    <xf numFmtId="0" fontId="65" fillId="5" borderId="0" xfId="5" applyFont="1" applyFill="1" applyBorder="1" applyAlignment="1">
      <alignment horizontal="left" vertical="center"/>
    </xf>
    <xf numFmtId="0" fontId="65" fillId="5" borderId="1" xfId="5" applyFont="1" applyFill="1" applyBorder="1" applyAlignment="1">
      <alignment horizontal="left" vertical="center"/>
    </xf>
    <xf numFmtId="0" fontId="70" fillId="5" borderId="1" xfId="5" applyFont="1" applyFill="1" applyBorder="1" applyAlignment="1">
      <alignment horizontal="left" vertical="center"/>
    </xf>
    <xf numFmtId="0" fontId="28" fillId="5" borderId="0" xfId="0" applyFont="1" applyFill="1" applyBorder="1" applyAlignment="1">
      <alignment horizontal="center" vertical="top"/>
    </xf>
    <xf numFmtId="0" fontId="74" fillId="5" borderId="0" xfId="5" applyFont="1" applyFill="1" applyBorder="1" applyAlignment="1">
      <alignment horizontal="center" vertical="center"/>
    </xf>
    <xf numFmtId="0" fontId="71" fillId="5" borderId="0" xfId="5" applyFont="1" applyFill="1" applyBorder="1" applyAlignment="1">
      <alignment horizontal="center" vertical="center"/>
    </xf>
    <xf numFmtId="0" fontId="72" fillId="5" borderId="0" xfId="5" applyFont="1" applyFill="1" applyBorder="1" applyAlignment="1">
      <alignment vertical="center"/>
    </xf>
    <xf numFmtId="0" fontId="73" fillId="5" borderId="0" xfId="5" applyFont="1" applyFill="1" applyBorder="1" applyAlignment="1">
      <alignment horizontal="left" vertical="center"/>
    </xf>
    <xf numFmtId="0" fontId="32" fillId="5" borderId="0" xfId="0" applyFont="1" applyFill="1" applyBorder="1" applyAlignment="1">
      <alignment horizontal="center"/>
    </xf>
    <xf numFmtId="0" fontId="70" fillId="5" borderId="0" xfId="5" applyFont="1" applyFill="1" applyBorder="1" applyAlignment="1">
      <alignment horizontal="left" vertical="center"/>
    </xf>
    <xf numFmtId="0" fontId="17" fillId="5" borderId="3" xfId="0" quotePrefix="1" applyFont="1" applyFill="1" applyBorder="1" applyAlignment="1">
      <alignment horizontal="left" vertical="center"/>
    </xf>
    <xf numFmtId="0" fontId="43" fillId="2" borderId="0" xfId="11" applyFont="1" applyFill="1" applyBorder="1" applyAlignment="1"/>
    <xf numFmtId="0" fontId="43" fillId="2" borderId="1" xfId="11" applyFont="1" applyFill="1" applyBorder="1" applyAlignment="1"/>
    <xf numFmtId="0" fontId="28" fillId="5" borderId="0" xfId="0" applyFont="1" applyFill="1" applyAlignment="1">
      <alignment horizontal="center" vertical="center"/>
    </xf>
    <xf numFmtId="0" fontId="29" fillId="5" borderId="0" xfId="6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58" fillId="2" borderId="2" xfId="11" applyFont="1" applyFill="1" applyBorder="1"/>
    <xf numFmtId="166" fontId="60" fillId="5" borderId="79" xfId="1" applyNumberFormat="1" applyFont="1" applyFill="1" applyBorder="1" applyAlignment="1">
      <alignment horizontal="center" vertical="center"/>
    </xf>
    <xf numFmtId="166" fontId="60" fillId="5" borderId="2" xfId="1" applyNumberFormat="1" applyFont="1" applyFill="1" applyBorder="1" applyAlignment="1">
      <alignment horizontal="center" vertical="center"/>
    </xf>
    <xf numFmtId="20" fontId="24" fillId="5" borderId="72" xfId="5" quotePrefix="1" applyNumberFormat="1" applyFont="1" applyFill="1" applyBorder="1" applyAlignment="1">
      <alignment horizontal="center" vertical="center"/>
    </xf>
    <xf numFmtId="164" fontId="26" fillId="13" borderId="62" xfId="5" applyNumberFormat="1" applyFont="1" applyFill="1" applyBorder="1" applyAlignment="1">
      <alignment horizontal="center" vertical="center"/>
    </xf>
    <xf numFmtId="0" fontId="0" fillId="5" borderId="16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15" fontId="16" fillId="5" borderId="4" xfId="0" applyNumberFormat="1" applyFont="1" applyFill="1" applyBorder="1" applyAlignment="1">
      <alignment vertical="center"/>
    </xf>
    <xf numFmtId="0" fontId="0" fillId="5" borderId="4" xfId="0" applyFill="1" applyBorder="1" applyAlignment="1">
      <alignment horizontal="left" vertical="center"/>
    </xf>
    <xf numFmtId="0" fontId="0" fillId="5" borderId="4" xfId="0" applyFill="1" applyBorder="1" applyAlignment="1"/>
    <xf numFmtId="0" fontId="9" fillId="5" borderId="4" xfId="6" applyFont="1" applyFill="1" applyBorder="1" applyAlignment="1">
      <alignment vertical="center"/>
    </xf>
    <xf numFmtId="0" fontId="9" fillId="2" borderId="4" xfId="6" applyFont="1" applyFill="1" applyBorder="1" applyAlignment="1">
      <alignment vertical="center"/>
    </xf>
    <xf numFmtId="0" fontId="9" fillId="2" borderId="41" xfId="6" applyFont="1" applyFill="1" applyBorder="1" applyAlignment="1">
      <alignment vertical="center"/>
    </xf>
    <xf numFmtId="3" fontId="36" fillId="10" borderId="62" xfId="10" applyNumberFormat="1" applyFont="1" applyFill="1" applyBorder="1" applyAlignment="1">
      <alignment horizontal="center" vertical="center"/>
    </xf>
    <xf numFmtId="1" fontId="38" fillId="5" borderId="21" xfId="10" applyNumberFormat="1" applyFont="1" applyFill="1" applyBorder="1"/>
    <xf numFmtId="4" fontId="24" fillId="0" borderId="0" xfId="10" quotePrefix="1" applyNumberFormat="1" applyFont="1" applyFill="1" applyBorder="1" applyAlignment="1">
      <alignment horizontal="center" vertical="center"/>
    </xf>
    <xf numFmtId="0" fontId="20" fillId="5" borderId="0" xfId="11" applyFont="1" applyFill="1" applyBorder="1" applyAlignment="1"/>
    <xf numFmtId="0" fontId="27" fillId="5" borderId="68" xfId="6" applyFont="1" applyFill="1" applyBorder="1" applyAlignment="1">
      <alignment horizontal="left" vertical="center"/>
    </xf>
    <xf numFmtId="0" fontId="25" fillId="5" borderId="0" xfId="0" applyFont="1" applyFill="1" applyBorder="1" applyAlignment="1">
      <alignment horizontal="left" vertical="top"/>
    </xf>
    <xf numFmtId="0" fontId="0" fillId="5" borderId="0" xfId="0" applyFill="1" applyBorder="1" applyAlignment="1">
      <alignment horizontal="left" vertical="top"/>
    </xf>
    <xf numFmtId="0" fontId="53" fillId="5" borderId="3" xfId="5" applyFont="1" applyFill="1" applyBorder="1" applyAlignment="1">
      <alignment horizontal="center" vertical="center"/>
    </xf>
    <xf numFmtId="0" fontId="17" fillId="5" borderId="57" xfId="0" applyFont="1" applyFill="1" applyBorder="1"/>
    <xf numFmtId="3" fontId="6" fillId="0" borderId="0" xfId="10" applyNumberFormat="1" applyBorder="1" applyAlignment="1"/>
    <xf numFmtId="20" fontId="26" fillId="5" borderId="0" xfId="5" applyNumberFormat="1" applyFont="1" applyFill="1" applyBorder="1" applyAlignment="1">
      <alignment vertical="center"/>
    </xf>
    <xf numFmtId="0" fontId="26" fillId="5" borderId="0" xfId="0" quotePrefix="1" applyFont="1" applyFill="1" applyBorder="1" applyAlignment="1">
      <alignment horizontal="left" vertical="center"/>
    </xf>
    <xf numFmtId="20" fontId="24" fillId="5" borderId="49" xfId="5" quotePrefix="1" applyNumberFormat="1" applyFont="1" applyFill="1" applyBorder="1" applyAlignment="1">
      <alignment horizontal="center" vertical="center"/>
    </xf>
    <xf numFmtId="2" fontId="36" fillId="5" borderId="1" xfId="10" quotePrefix="1" applyNumberFormat="1" applyFont="1" applyFill="1" applyBorder="1" applyAlignment="1">
      <alignment horizontal="center" vertical="center"/>
    </xf>
    <xf numFmtId="0" fontId="64" fillId="5" borderId="34" xfId="5" applyFont="1" applyFill="1" applyBorder="1" applyAlignment="1">
      <alignment vertical="center"/>
    </xf>
    <xf numFmtId="0" fontId="64" fillId="5" borderId="35" xfId="5" applyFont="1" applyFill="1" applyBorder="1" applyAlignment="1">
      <alignment vertical="center"/>
    </xf>
    <xf numFmtId="0" fontId="64" fillId="5" borderId="2" xfId="5" applyFont="1" applyFill="1" applyBorder="1" applyAlignment="1">
      <alignment vertical="center"/>
    </xf>
    <xf numFmtId="0" fontId="64" fillId="5" borderId="0" xfId="5" applyFont="1" applyFill="1" applyBorder="1" applyAlignment="1">
      <alignment vertical="center"/>
    </xf>
    <xf numFmtId="0" fontId="54" fillId="5" borderId="89" xfId="1" applyFont="1" applyFill="1" applyBorder="1" applyAlignment="1">
      <alignment horizontal="left" vertical="center"/>
    </xf>
    <xf numFmtId="0" fontId="64" fillId="5" borderId="1" xfId="5" applyFont="1" applyFill="1" applyBorder="1" applyAlignment="1">
      <alignment vertical="center"/>
    </xf>
    <xf numFmtId="0" fontId="64" fillId="5" borderId="90" xfId="5" applyFont="1" applyFill="1" applyBorder="1" applyAlignment="1">
      <alignment vertical="center"/>
    </xf>
    <xf numFmtId="0" fontId="54" fillId="5" borderId="92" xfId="1" applyFont="1" applyFill="1" applyBorder="1" applyAlignment="1">
      <alignment horizontal="left" vertical="center"/>
    </xf>
    <xf numFmtId="0" fontId="26" fillId="5" borderId="1" xfId="0" applyFont="1" applyFill="1" applyBorder="1" applyAlignment="1">
      <alignment vertical="center"/>
    </xf>
    <xf numFmtId="0" fontId="32" fillId="5" borderId="3" xfId="5" applyFont="1" applyFill="1" applyBorder="1" applyAlignment="1">
      <alignment horizontal="center"/>
    </xf>
    <xf numFmtId="0" fontId="32" fillId="5" borderId="3" xfId="0" applyFont="1" applyFill="1" applyBorder="1"/>
    <xf numFmtId="0" fontId="20" fillId="5" borderId="1" xfId="11" applyFont="1" applyFill="1" applyBorder="1" applyAlignment="1"/>
    <xf numFmtId="0" fontId="26" fillId="5" borderId="1" xfId="5" applyFont="1" applyFill="1" applyBorder="1" applyAlignment="1">
      <alignment vertical="center"/>
    </xf>
    <xf numFmtId="0" fontId="26" fillId="5" borderId="0" xfId="6" quotePrefix="1" applyFont="1" applyFill="1" applyBorder="1" applyAlignment="1">
      <alignment vertical="center"/>
    </xf>
    <xf numFmtId="3" fontId="36" fillId="5" borderId="0" xfId="10" applyNumberFormat="1" applyFont="1" applyFill="1" applyBorder="1" applyAlignment="1">
      <alignment vertical="top"/>
    </xf>
    <xf numFmtId="0" fontId="26" fillId="5" borderId="0" xfId="0" applyFont="1" applyFill="1" applyBorder="1" applyAlignment="1">
      <alignment horizontal="left" vertical="center"/>
    </xf>
    <xf numFmtId="0" fontId="60" fillId="5" borderId="0" xfId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center"/>
    </xf>
    <xf numFmtId="0" fontId="20" fillId="2" borderId="2" xfId="11" applyFont="1" applyFill="1" applyBorder="1" applyAlignment="1"/>
    <xf numFmtId="166" fontId="57" fillId="5" borderId="2" xfId="1" applyNumberFormat="1" applyFont="1" applyFill="1" applyBorder="1" applyAlignment="1">
      <alignment horizontal="center" vertical="center"/>
    </xf>
    <xf numFmtId="166" fontId="57" fillId="5" borderId="78" xfId="1" applyNumberFormat="1" applyFont="1" applyFill="1" applyBorder="1" applyAlignment="1">
      <alignment horizontal="center" vertical="center"/>
    </xf>
    <xf numFmtId="166" fontId="57" fillId="5" borderId="59" xfId="1" applyNumberFormat="1" applyFont="1" applyFill="1" applyBorder="1" applyAlignment="1">
      <alignment horizontal="center" vertical="center"/>
    </xf>
    <xf numFmtId="164" fontId="26" fillId="7" borderId="41" xfId="5" applyNumberFormat="1" applyFont="1" applyFill="1" applyBorder="1" applyAlignment="1">
      <alignment horizontal="center" vertical="center"/>
    </xf>
    <xf numFmtId="0" fontId="68" fillId="5" borderId="0" xfId="0" applyFont="1" applyFill="1" applyBorder="1"/>
    <xf numFmtId="20" fontId="20" fillId="5" borderId="0" xfId="0" applyNumberFormat="1" applyFont="1" applyFill="1" applyBorder="1" applyAlignment="1"/>
    <xf numFmtId="3" fontId="26" fillId="0" borderId="0" xfId="1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42" fillId="2" borderId="2" xfId="11" applyFont="1" applyFill="1" applyBorder="1" applyAlignment="1"/>
    <xf numFmtId="0" fontId="42" fillId="2" borderId="1" xfId="11" applyFont="1" applyFill="1" applyBorder="1" applyAlignment="1"/>
    <xf numFmtId="0" fontId="76" fillId="5" borderId="2" xfId="5" applyFont="1" applyFill="1" applyBorder="1" applyAlignment="1">
      <alignment vertical="center"/>
    </xf>
    <xf numFmtId="0" fontId="54" fillId="5" borderId="1" xfId="5" applyFont="1" applyFill="1" applyBorder="1" applyAlignment="1">
      <alignment vertical="center"/>
    </xf>
    <xf numFmtId="0" fontId="58" fillId="5" borderId="0" xfId="11" applyFont="1" applyFill="1" applyBorder="1"/>
    <xf numFmtId="0" fontId="58" fillId="2" borderId="0" xfId="11" applyFont="1" applyFill="1" applyBorder="1"/>
    <xf numFmtId="0" fontId="60" fillId="5" borderId="29" xfId="1" applyFont="1" applyFill="1" applyBorder="1" applyAlignment="1">
      <alignment horizontal="left" vertical="center"/>
    </xf>
    <xf numFmtId="0" fontId="60" fillId="5" borderId="30" xfId="1" applyFont="1" applyFill="1" applyBorder="1" applyAlignment="1">
      <alignment vertical="center"/>
    </xf>
    <xf numFmtId="0" fontId="60" fillId="5" borderId="0" xfId="1" applyFont="1" applyFill="1" applyBorder="1" applyAlignment="1">
      <alignment vertical="center"/>
    </xf>
    <xf numFmtId="0" fontId="71" fillId="5" borderId="0" xfId="11" applyFont="1" applyFill="1" applyBorder="1" applyAlignment="1">
      <alignment vertical="center"/>
    </xf>
    <xf numFmtId="0" fontId="71" fillId="5" borderId="1" xfId="11" applyFont="1" applyFill="1" applyBorder="1" applyAlignment="1">
      <alignment vertical="center"/>
    </xf>
    <xf numFmtId="0" fontId="43" fillId="5" borderId="0" xfId="11" applyFont="1" applyFill="1" applyBorder="1" applyAlignment="1">
      <alignment vertical="center"/>
    </xf>
    <xf numFmtId="0" fontId="43" fillId="5" borderId="1" xfId="11" applyFont="1" applyFill="1" applyBorder="1" applyAlignment="1">
      <alignment vertical="center"/>
    </xf>
    <xf numFmtId="0" fontId="71" fillId="5" borderId="4" xfId="5" applyFont="1" applyFill="1" applyBorder="1" applyAlignment="1">
      <alignment vertical="center"/>
    </xf>
    <xf numFmtId="0" fontId="71" fillId="5" borderId="41" xfId="5" applyFont="1" applyFill="1" applyBorder="1" applyAlignment="1">
      <alignment vertical="center"/>
    </xf>
    <xf numFmtId="0" fontId="54" fillId="5" borderId="2" xfId="5" applyFont="1" applyFill="1" applyBorder="1" applyAlignment="1">
      <alignment vertical="center"/>
    </xf>
    <xf numFmtId="0" fontId="71" fillId="5" borderId="2" xfId="11" applyFont="1" applyFill="1" applyBorder="1" applyAlignment="1">
      <alignment vertical="center"/>
    </xf>
    <xf numFmtId="0" fontId="43" fillId="5" borderId="2" xfId="11" applyFont="1" applyFill="1" applyBorder="1" applyAlignment="1">
      <alignment vertical="center"/>
    </xf>
    <xf numFmtId="0" fontId="43" fillId="2" borderId="2" xfId="11" applyFont="1" applyFill="1" applyBorder="1" applyAlignment="1"/>
    <xf numFmtId="0" fontId="60" fillId="5" borderId="89" xfId="1" applyFont="1" applyFill="1" applyBorder="1" applyAlignment="1">
      <alignment horizontal="left" vertical="center"/>
    </xf>
    <xf numFmtId="0" fontId="60" fillId="5" borderId="2" xfId="1" applyFont="1" applyFill="1" applyBorder="1" applyAlignment="1">
      <alignment horizontal="left" vertical="center"/>
    </xf>
    <xf numFmtId="20" fontId="20" fillId="5" borderId="0" xfId="5" applyNumberFormat="1" applyFont="1" applyFill="1" applyBorder="1" applyAlignment="1">
      <alignment vertical="center"/>
    </xf>
    <xf numFmtId="0" fontId="29" fillId="5" borderId="0" xfId="6" applyFont="1" applyFill="1" applyBorder="1" applyAlignment="1"/>
    <xf numFmtId="0" fontId="17" fillId="5" borderId="0" xfId="5" applyFont="1" applyFill="1" applyBorder="1" applyAlignment="1">
      <alignment vertical="center"/>
    </xf>
    <xf numFmtId="166" fontId="60" fillId="5" borderId="78" xfId="1" applyNumberFormat="1" applyFont="1" applyFill="1" applyBorder="1" applyAlignment="1">
      <alignment vertical="center"/>
    </xf>
    <xf numFmtId="166" fontId="60" fillId="5" borderId="52" xfId="1" applyNumberFormat="1" applyFont="1" applyFill="1" applyBorder="1" applyAlignment="1">
      <alignment vertical="center"/>
    </xf>
    <xf numFmtId="166" fontId="60" fillId="5" borderId="59" xfId="1" applyNumberFormat="1" applyFont="1" applyFill="1" applyBorder="1" applyAlignment="1">
      <alignment vertical="center"/>
    </xf>
    <xf numFmtId="0" fontId="59" fillId="0" borderId="52" xfId="0" applyFont="1" applyBorder="1"/>
    <xf numFmtId="0" fontId="36" fillId="5" borderId="0" xfId="10" quotePrefix="1" applyNumberFormat="1" applyFont="1" applyFill="1" applyBorder="1" applyAlignment="1">
      <alignment horizontal="center" vertical="center"/>
    </xf>
    <xf numFmtId="0" fontId="64" fillId="5" borderId="49" xfId="5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1" fillId="5" borderId="3" xfId="0" applyFont="1" applyFill="1" applyBorder="1" applyAlignment="1">
      <alignment vertical="center"/>
    </xf>
    <xf numFmtId="0" fontId="21" fillId="5" borderId="11" xfId="0" applyFont="1" applyFill="1" applyBorder="1" applyAlignment="1">
      <alignment vertical="center"/>
    </xf>
    <xf numFmtId="0" fontId="21" fillId="5" borderId="57" xfId="0" applyFont="1" applyFill="1" applyBorder="1" applyAlignment="1">
      <alignment vertical="center"/>
    </xf>
    <xf numFmtId="3" fontId="6" fillId="5" borderId="4" xfId="10" applyNumberFormat="1" applyFill="1" applyBorder="1"/>
    <xf numFmtId="0" fontId="36" fillId="5" borderId="0" xfId="10" applyNumberFormat="1" applyFont="1" applyFill="1" applyBorder="1" applyAlignment="1">
      <alignment horizontal="center" vertical="center"/>
    </xf>
    <xf numFmtId="0" fontId="36" fillId="5" borderId="54" xfId="10" applyNumberFormat="1" applyFont="1" applyFill="1" applyBorder="1" applyAlignment="1">
      <alignment horizontal="center" vertical="center"/>
    </xf>
    <xf numFmtId="3" fontId="36" fillId="0" borderId="72" xfId="10" applyNumberFormat="1" applyFont="1" applyBorder="1" applyAlignment="1">
      <alignment horizontal="center"/>
    </xf>
    <xf numFmtId="3" fontId="6" fillId="0" borderId="1" xfId="10" applyNumberFormat="1" applyBorder="1"/>
    <xf numFmtId="3" fontId="37" fillId="5" borderId="0" xfId="10" applyNumberFormat="1" applyFont="1" applyFill="1" applyBorder="1"/>
    <xf numFmtId="3" fontId="6" fillId="5" borderId="0" xfId="10" applyNumberFormat="1" applyFill="1" applyBorder="1"/>
    <xf numFmtId="3" fontId="6" fillId="5" borderId="1" xfId="10" applyNumberFormat="1" applyFill="1" applyBorder="1" applyAlignment="1"/>
    <xf numFmtId="3" fontId="36" fillId="0" borderId="62" xfId="10" applyNumberFormat="1" applyFont="1" applyBorder="1" applyAlignment="1">
      <alignment horizontal="center"/>
    </xf>
    <xf numFmtId="3" fontId="41" fillId="5" borderId="16" xfId="10" applyNumberFormat="1" applyFont="1" applyFill="1" applyBorder="1"/>
    <xf numFmtId="3" fontId="41" fillId="5" borderId="4" xfId="10" applyNumberFormat="1" applyFont="1" applyFill="1" applyBorder="1"/>
    <xf numFmtId="3" fontId="41" fillId="5" borderId="41" xfId="10" applyNumberFormat="1" applyFont="1" applyFill="1" applyBorder="1"/>
    <xf numFmtId="3" fontId="41" fillId="5" borderId="2" xfId="10" applyNumberFormat="1" applyFont="1" applyFill="1" applyBorder="1"/>
    <xf numFmtId="3" fontId="41" fillId="5" borderId="0" xfId="10" applyNumberFormat="1" applyFont="1" applyFill="1" applyBorder="1"/>
    <xf numFmtId="3" fontId="41" fillId="5" borderId="1" xfId="10" applyNumberFormat="1" applyFont="1" applyFill="1" applyBorder="1"/>
    <xf numFmtId="3" fontId="41" fillId="5" borderId="11" xfId="10" applyNumberFormat="1" applyFont="1" applyFill="1" applyBorder="1"/>
    <xf numFmtId="3" fontId="41" fillId="5" borderId="3" xfId="10" applyNumberFormat="1" applyFont="1" applyFill="1" applyBorder="1"/>
    <xf numFmtId="3" fontId="6" fillId="5" borderId="3" xfId="10" applyNumberFormat="1" applyFill="1" applyBorder="1"/>
    <xf numFmtId="3" fontId="41" fillId="5" borderId="57" xfId="10" applyNumberFormat="1" applyFont="1" applyFill="1" applyBorder="1"/>
    <xf numFmtId="3" fontId="6" fillId="5" borderId="2" xfId="10" applyNumberFormat="1" applyFill="1" applyBorder="1"/>
    <xf numFmtId="0" fontId="36" fillId="5" borderId="2" xfId="10" applyNumberFormat="1" applyFont="1" applyFill="1" applyBorder="1" applyAlignment="1">
      <alignment vertical="center"/>
    </xf>
    <xf numFmtId="3" fontId="41" fillId="5" borderId="0" xfId="10" quotePrefix="1" applyNumberFormat="1" applyFont="1" applyFill="1" applyBorder="1"/>
    <xf numFmtId="0" fontId="7" fillId="5" borderId="0" xfId="8" applyFill="1" applyBorder="1"/>
    <xf numFmtId="0" fontId="36" fillId="5" borderId="0" xfId="10" applyFont="1" applyFill="1" applyBorder="1" applyAlignment="1">
      <alignment horizontal="center" vertical="center"/>
    </xf>
    <xf numFmtId="4" fontId="24" fillId="5" borderId="1" xfId="10" quotePrefix="1" applyNumberFormat="1" applyFont="1" applyFill="1" applyBorder="1" applyAlignment="1">
      <alignment horizontal="center" vertical="center"/>
    </xf>
    <xf numFmtId="2" fontId="36" fillId="5" borderId="0" xfId="10" applyNumberFormat="1" applyFont="1" applyFill="1" applyBorder="1" applyAlignment="1">
      <alignment horizontal="center" vertical="center"/>
    </xf>
    <xf numFmtId="3" fontId="36" fillId="5" borderId="2" xfId="10" applyNumberFormat="1" applyFont="1" applyFill="1" applyBorder="1"/>
    <xf numFmtId="3" fontId="36" fillId="5" borderId="1" xfId="10" applyNumberFormat="1" applyFont="1" applyFill="1" applyBorder="1" applyAlignment="1">
      <alignment horizontal="center"/>
    </xf>
    <xf numFmtId="3" fontId="36" fillId="5" borderId="53" xfId="10" applyNumberFormat="1" applyFont="1" applyFill="1" applyBorder="1"/>
    <xf numFmtId="3" fontId="36" fillId="5" borderId="55" xfId="10" applyNumberFormat="1" applyFont="1" applyFill="1" applyBorder="1" applyAlignment="1">
      <alignment horizontal="center"/>
    </xf>
    <xf numFmtId="3" fontId="36" fillId="5" borderId="0" xfId="10" applyNumberFormat="1" applyFont="1" applyFill="1" applyBorder="1"/>
    <xf numFmtId="0" fontId="36" fillId="5" borderId="1" xfId="10" quotePrefix="1" applyFont="1" applyFill="1" applyBorder="1" applyAlignment="1">
      <alignment horizontal="center" vertical="center"/>
    </xf>
    <xf numFmtId="3" fontId="4" fillId="5" borderId="0" xfId="10" applyNumberFormat="1" applyFont="1" applyFill="1" applyBorder="1"/>
    <xf numFmtId="3" fontId="41" fillId="5" borderId="0" xfId="10" applyNumberFormat="1" applyFont="1" applyFill="1" applyBorder="1" applyAlignment="1"/>
    <xf numFmtId="3" fontId="41" fillId="5" borderId="1" xfId="10" applyNumberFormat="1" applyFont="1" applyFill="1" applyBorder="1" applyAlignment="1"/>
    <xf numFmtId="3" fontId="38" fillId="5" borderId="22" xfId="10" applyNumberFormat="1" applyFont="1" applyFill="1" applyBorder="1" applyAlignment="1">
      <alignment horizontal="center"/>
    </xf>
    <xf numFmtId="3" fontId="6" fillId="5" borderId="1" xfId="10" applyNumberFormat="1" applyFill="1" applyBorder="1"/>
    <xf numFmtId="3" fontId="39" fillId="5" borderId="0" xfId="10" applyNumberFormat="1" applyFont="1" applyFill="1" applyBorder="1"/>
    <xf numFmtId="1" fontId="39" fillId="5" borderId="0" xfId="10" applyNumberFormat="1" applyFont="1" applyFill="1" applyBorder="1"/>
    <xf numFmtId="3" fontId="75" fillId="5" borderId="1" xfId="10" applyNumberFormat="1" applyFont="1" applyFill="1" applyBorder="1"/>
    <xf numFmtId="3" fontId="37" fillId="5" borderId="0" xfId="10" applyNumberFormat="1" applyFont="1" applyFill="1" applyBorder="1" applyAlignment="1"/>
    <xf numFmtId="0" fontId="36" fillId="5" borderId="1" xfId="10" applyNumberFormat="1" applyFont="1" applyFill="1" applyBorder="1" applyAlignment="1">
      <alignment horizontal="center" vertical="center"/>
    </xf>
    <xf numFmtId="3" fontId="52" fillId="5" borderId="1" xfId="10" applyNumberFormat="1" applyFont="1" applyFill="1" applyBorder="1"/>
    <xf numFmtId="3" fontId="46" fillId="5" borderId="0" xfId="10" applyNumberFormat="1" applyFont="1" applyFill="1" applyBorder="1" applyAlignment="1">
      <alignment horizontal="center" vertical="center"/>
    </xf>
    <xf numFmtId="1" fontId="37" fillId="5" borderId="0" xfId="10" applyNumberFormat="1" applyFont="1" applyFill="1" applyBorder="1"/>
    <xf numFmtId="0" fontId="36" fillId="0" borderId="94" xfId="10" quotePrefix="1" applyNumberFormat="1" applyFont="1" applyBorder="1" applyAlignment="1">
      <alignment horizontal="center" vertical="center"/>
    </xf>
    <xf numFmtId="3" fontId="36" fillId="0" borderId="94" xfId="10" applyNumberFormat="1" applyFont="1" applyBorder="1" applyAlignment="1">
      <alignment horizontal="center"/>
    </xf>
    <xf numFmtId="3" fontId="36" fillId="5" borderId="96" xfId="10" applyNumberFormat="1" applyFont="1" applyFill="1" applyBorder="1"/>
    <xf numFmtId="3" fontId="36" fillId="5" borderId="97" xfId="10" applyNumberFormat="1" applyFont="1" applyFill="1" applyBorder="1" applyAlignment="1">
      <alignment horizontal="center"/>
    </xf>
    <xf numFmtId="3" fontId="36" fillId="0" borderId="98" xfId="10" applyNumberFormat="1" applyFont="1" applyBorder="1" applyAlignment="1">
      <alignment horizontal="center"/>
    </xf>
    <xf numFmtId="3" fontId="36" fillId="5" borderId="99" xfId="10" applyNumberFormat="1" applyFont="1" applyFill="1" applyBorder="1"/>
    <xf numFmtId="3" fontId="36" fillId="5" borderId="100" xfId="10" applyNumberFormat="1" applyFont="1" applyFill="1" applyBorder="1" applyAlignment="1">
      <alignment horizontal="center"/>
    </xf>
    <xf numFmtId="0" fontId="36" fillId="0" borderId="97" xfId="10" quotePrefix="1" applyFont="1" applyBorder="1" applyAlignment="1">
      <alignment horizontal="center" vertical="center"/>
    </xf>
    <xf numFmtId="2" fontId="36" fillId="0" borderId="97" xfId="10" quotePrefix="1" applyNumberFormat="1" applyFont="1" applyBorder="1" applyAlignment="1">
      <alignment horizontal="center" vertical="center"/>
    </xf>
    <xf numFmtId="3" fontId="24" fillId="0" borderId="97" xfId="10" quotePrefix="1" applyNumberFormat="1" applyFont="1" applyFill="1" applyBorder="1" applyAlignment="1">
      <alignment horizontal="center" vertical="center"/>
    </xf>
    <xf numFmtId="3" fontId="36" fillId="5" borderId="0" xfId="10" applyNumberFormat="1" applyFont="1" applyFill="1" applyBorder="1" applyAlignment="1">
      <alignment horizontal="center"/>
    </xf>
    <xf numFmtId="3" fontId="36" fillId="5" borderId="0" xfId="10" applyNumberFormat="1" applyFont="1" applyFill="1" applyBorder="1" applyAlignment="1">
      <alignment horizontal="center" vertical="center"/>
    </xf>
    <xf numFmtId="168" fontId="36" fillId="5" borderId="0" xfId="10" quotePrefix="1" applyNumberFormat="1" applyFont="1" applyFill="1" applyBorder="1" applyAlignment="1">
      <alignment horizontal="center"/>
    </xf>
    <xf numFmtId="168" fontId="36" fillId="5" borderId="2" xfId="10" quotePrefix="1" applyNumberFormat="1" applyFont="1" applyFill="1" applyBorder="1" applyAlignment="1">
      <alignment horizontal="center"/>
    </xf>
    <xf numFmtId="0" fontId="36" fillId="5" borderId="2" xfId="10" quotePrefix="1" applyFont="1" applyFill="1" applyBorder="1" applyAlignment="1">
      <alignment horizontal="center" vertical="center"/>
    </xf>
    <xf numFmtId="2" fontId="36" fillId="5" borderId="2" xfId="10" quotePrefix="1" applyNumberFormat="1" applyFont="1" applyFill="1" applyBorder="1" applyAlignment="1">
      <alignment horizontal="center" vertical="center"/>
    </xf>
    <xf numFmtId="0" fontId="36" fillId="5" borderId="0" xfId="10" quotePrefix="1" applyFont="1" applyFill="1" applyBorder="1" applyAlignment="1">
      <alignment horizontal="center" vertical="center"/>
    </xf>
    <xf numFmtId="3" fontId="24" fillId="5" borderId="0" xfId="10" quotePrefix="1" applyNumberFormat="1" applyFont="1" applyFill="1" applyBorder="1" applyAlignment="1">
      <alignment horizontal="center" vertical="center"/>
    </xf>
    <xf numFmtId="3" fontId="77" fillId="5" borderId="1" xfId="10" applyNumberFormat="1" applyFont="1" applyFill="1" applyBorder="1" applyAlignment="1">
      <alignment vertical="center"/>
    </xf>
    <xf numFmtId="2" fontId="36" fillId="0" borderId="4" xfId="10" applyNumberFormat="1" applyFont="1" applyBorder="1"/>
    <xf numFmtId="2" fontId="36" fillId="0" borderId="3" xfId="10" applyNumberFormat="1" applyFont="1" applyBorder="1"/>
    <xf numFmtId="2" fontId="36" fillId="5" borderId="0" xfId="10" applyNumberFormat="1" applyFont="1" applyFill="1" applyBorder="1"/>
    <xf numFmtId="3" fontId="36" fillId="5" borderId="2" xfId="10" applyNumberFormat="1" applyFont="1" applyFill="1" applyBorder="1" applyAlignment="1">
      <alignment horizontal="center" vertical="center"/>
    </xf>
    <xf numFmtId="41" fontId="38" fillId="5" borderId="21" xfId="12" applyFont="1" applyFill="1" applyBorder="1"/>
    <xf numFmtId="41" fontId="39" fillId="5" borderId="0" xfId="12" applyFont="1" applyFill="1" applyBorder="1"/>
    <xf numFmtId="3" fontId="36" fillId="0" borderId="71" xfId="10" applyNumberFormat="1" applyFont="1" applyBorder="1" applyAlignment="1">
      <alignment horizontal="left" indent="1"/>
    </xf>
    <xf numFmtId="3" fontId="36" fillId="0" borderId="94" xfId="10" applyNumberFormat="1" applyFont="1" applyBorder="1" applyAlignment="1">
      <alignment horizontal="left" indent="1"/>
    </xf>
    <xf numFmtId="3" fontId="36" fillId="0" borderId="63" xfId="10" applyNumberFormat="1" applyFont="1" applyBorder="1" applyAlignment="1">
      <alignment horizontal="left" indent="1"/>
    </xf>
    <xf numFmtId="0" fontId="0" fillId="0" borderId="0" xfId="0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169" fontId="0" fillId="0" borderId="7" xfId="12" applyNumberFormat="1" applyFont="1" applyBorder="1" applyAlignment="1">
      <alignment vertical="center"/>
    </xf>
    <xf numFmtId="170" fontId="0" fillId="0" borderId="7" xfId="12" applyNumberFormat="1" applyFont="1" applyBorder="1" applyAlignment="1">
      <alignment vertical="center"/>
    </xf>
    <xf numFmtId="0" fontId="0" fillId="5" borderId="11" xfId="0" applyFill="1" applyBorder="1"/>
    <xf numFmtId="0" fontId="16" fillId="12" borderId="7" xfId="0" applyFont="1" applyFill="1" applyBorder="1" applyAlignment="1">
      <alignment horizontal="center"/>
    </xf>
    <xf numFmtId="20" fontId="16" fillId="12" borderId="7" xfId="0" applyNumberFormat="1" applyFont="1" applyFill="1" applyBorder="1" applyAlignment="1">
      <alignment horizontal="center"/>
    </xf>
    <xf numFmtId="0" fontId="16" fillId="12" borderId="7" xfId="0" applyFont="1" applyFill="1" applyBorder="1"/>
    <xf numFmtId="0" fontId="16" fillId="12" borderId="7" xfId="0" applyFont="1" applyFill="1" applyBorder="1" applyAlignment="1">
      <alignment horizontal="center" vertical="center"/>
    </xf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2" fontId="36" fillId="0" borderId="71" xfId="10" applyNumberFormat="1" applyFont="1" applyBorder="1" applyAlignment="1">
      <alignment horizontal="left" indent="1"/>
    </xf>
    <xf numFmtId="2" fontId="36" fillId="0" borderId="94" xfId="10" applyNumberFormat="1" applyFont="1" applyBorder="1" applyAlignment="1">
      <alignment horizontal="left" indent="1"/>
    </xf>
    <xf numFmtId="2" fontId="36" fillId="0" borderId="63" xfId="10" applyNumberFormat="1" applyFont="1" applyBorder="1" applyAlignment="1">
      <alignment horizontal="left" indent="1"/>
    </xf>
    <xf numFmtId="2" fontId="36" fillId="0" borderId="98" xfId="10" applyNumberFormat="1" applyFont="1" applyBorder="1" applyAlignment="1">
      <alignment horizontal="left" indent="1"/>
    </xf>
    <xf numFmtId="0" fontId="0" fillId="7" borderId="2" xfId="0" applyFill="1" applyBorder="1" applyAlignment="1"/>
    <xf numFmtId="0" fontId="0" fillId="7" borderId="0" xfId="0" applyFill="1" applyBorder="1" applyAlignment="1"/>
    <xf numFmtId="0" fontId="0" fillId="7" borderId="0" xfId="0" applyFill="1" applyBorder="1" applyAlignment="1">
      <alignment horizontal="center"/>
    </xf>
    <xf numFmtId="15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/>
    </xf>
    <xf numFmtId="15" fontId="0" fillId="0" borderId="101" xfId="0" applyNumberFormat="1" applyBorder="1" applyAlignment="1">
      <alignment horizontal="left"/>
    </xf>
    <xf numFmtId="0" fontId="0" fillId="0" borderId="101" xfId="0" applyBorder="1" applyAlignment="1">
      <alignment horizontal="left"/>
    </xf>
    <xf numFmtId="0" fontId="0" fillId="0" borderId="101" xfId="0" applyBorder="1" applyAlignment="1">
      <alignment horizontal="center"/>
    </xf>
    <xf numFmtId="0" fontId="0" fillId="0" borderId="101" xfId="0" applyBorder="1" applyAlignment="1">
      <alignment horizontal="left" vertical="center"/>
    </xf>
    <xf numFmtId="0" fontId="0" fillId="0" borderId="102" xfId="0" applyBorder="1" applyAlignment="1">
      <alignment horizontal="center" vertical="center"/>
    </xf>
    <xf numFmtId="14" fontId="0" fillId="0" borderId="102" xfId="0" applyNumberFormat="1" applyBorder="1" applyAlignment="1">
      <alignment horizontal="left"/>
    </xf>
    <xf numFmtId="0" fontId="0" fillId="0" borderId="102" xfId="0" applyBorder="1" applyAlignment="1">
      <alignment horizontal="left"/>
    </xf>
    <xf numFmtId="0" fontId="0" fillId="0" borderId="102" xfId="0" applyBorder="1" applyAlignment="1">
      <alignment horizontal="center"/>
    </xf>
    <xf numFmtId="15" fontId="0" fillId="0" borderId="102" xfId="0" applyNumberFormat="1" applyBorder="1" applyAlignment="1">
      <alignment horizontal="left"/>
    </xf>
    <xf numFmtId="0" fontId="0" fillId="0" borderId="102" xfId="0" applyBorder="1" applyAlignment="1">
      <alignment horizontal="left" vertical="center"/>
    </xf>
    <xf numFmtId="0" fontId="0" fillId="0" borderId="102" xfId="0" quotePrefix="1" applyBorder="1" applyAlignment="1">
      <alignment horizontal="center"/>
    </xf>
    <xf numFmtId="0" fontId="0" fillId="7" borderId="1" xfId="0" applyFill="1" applyBorder="1" applyAlignment="1"/>
    <xf numFmtId="0" fontId="0" fillId="0" borderId="103" xfId="0" applyBorder="1" applyAlignment="1">
      <alignment horizontal="center"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horizontal="center" vertical="center"/>
    </xf>
    <xf numFmtId="0" fontId="0" fillId="0" borderId="95" xfId="0" applyBorder="1" applyAlignment="1">
      <alignment horizontal="left"/>
    </xf>
    <xf numFmtId="0" fontId="0" fillId="0" borderId="106" xfId="0" applyBorder="1" applyAlignment="1">
      <alignment horizontal="center" vertical="center"/>
    </xf>
    <xf numFmtId="14" fontId="0" fillId="0" borderId="107" xfId="0" applyNumberFormat="1" applyBorder="1" applyAlignment="1">
      <alignment horizontal="left"/>
    </xf>
    <xf numFmtId="0" fontId="0" fillId="0" borderId="107" xfId="0" applyBorder="1" applyAlignment="1">
      <alignment horizontal="left"/>
    </xf>
    <xf numFmtId="0" fontId="0" fillId="0" borderId="107" xfId="0" applyBorder="1" applyAlignment="1">
      <alignment horizontal="center" vertical="center"/>
    </xf>
    <xf numFmtId="0" fontId="0" fillId="0" borderId="107" xfId="0" applyBorder="1" applyAlignment="1">
      <alignment horizontal="center"/>
    </xf>
    <xf numFmtId="0" fontId="0" fillId="0" borderId="108" xfId="0" applyBorder="1" applyAlignment="1">
      <alignment horizontal="left"/>
    </xf>
    <xf numFmtId="0" fontId="26" fillId="9" borderId="84" xfId="0" applyFont="1" applyFill="1" applyBorder="1" applyAlignment="1">
      <alignment horizontal="center" vertical="center"/>
    </xf>
    <xf numFmtId="0" fontId="26" fillId="9" borderId="109" xfId="0" applyFont="1" applyFill="1" applyBorder="1" applyAlignment="1">
      <alignment horizontal="center" vertical="center"/>
    </xf>
    <xf numFmtId="0" fontId="26" fillId="9" borderId="82" xfId="0" applyFont="1" applyFill="1" applyBorder="1" applyAlignment="1">
      <alignment horizontal="center" vertical="center"/>
    </xf>
    <xf numFmtId="0" fontId="16" fillId="9" borderId="109" xfId="0" applyFont="1" applyFill="1" applyBorder="1" applyAlignment="1">
      <alignment horizontal="center" vertical="center" wrapText="1"/>
    </xf>
    <xf numFmtId="14" fontId="17" fillId="0" borderId="7" xfId="0" quotePrefix="1" applyNumberFormat="1" applyFont="1" applyFill="1" applyBorder="1" applyAlignment="1">
      <alignment horizontal="center" vertical="center"/>
    </xf>
    <xf numFmtId="1" fontId="17" fillId="0" borderId="7" xfId="0" quotePrefix="1" applyNumberFormat="1" applyFont="1" applyFill="1" applyBorder="1" applyAlignment="1">
      <alignment horizontal="center" vertical="center"/>
    </xf>
    <xf numFmtId="1" fontId="17" fillId="0" borderId="20" xfId="0" quotePrefix="1" applyNumberFormat="1" applyFont="1" applyFill="1" applyBorder="1" applyAlignment="1">
      <alignment horizontal="center" vertical="center"/>
    </xf>
    <xf numFmtId="171" fontId="17" fillId="0" borderId="7" xfId="0" quotePrefix="1" applyNumberFormat="1" applyFont="1" applyFill="1" applyBorder="1" applyAlignment="1">
      <alignment horizontal="center" vertical="center"/>
    </xf>
    <xf numFmtId="14" fontId="17" fillId="17" borderId="7" xfId="0" quotePrefix="1" applyNumberFormat="1" applyFont="1" applyFill="1" applyBorder="1" applyAlignment="1">
      <alignment horizontal="center" vertical="center"/>
    </xf>
    <xf numFmtId="1" fontId="17" fillId="17" borderId="7" xfId="0" quotePrefix="1" applyNumberFormat="1" applyFont="1" applyFill="1" applyBorder="1" applyAlignment="1">
      <alignment horizontal="center" vertical="center"/>
    </xf>
    <xf numFmtId="1" fontId="17" fillId="17" borderId="20" xfId="0" quotePrefix="1" applyNumberFormat="1" applyFont="1" applyFill="1" applyBorder="1" applyAlignment="1">
      <alignment horizontal="center" vertical="center"/>
    </xf>
    <xf numFmtId="0" fontId="17" fillId="0" borderId="20" xfId="0" quotePrefix="1" applyFont="1" applyFill="1" applyBorder="1" applyAlignment="1">
      <alignment horizontal="left" vertical="center"/>
    </xf>
    <xf numFmtId="0" fontId="17" fillId="19" borderId="20" xfId="0" quotePrefix="1" applyFont="1" applyFill="1" applyBorder="1" applyAlignment="1">
      <alignment horizontal="left" vertical="center"/>
    </xf>
    <xf numFmtId="0" fontId="17" fillId="17" borderId="20" xfId="0" quotePrefix="1" applyFont="1" applyFill="1" applyBorder="1" applyAlignment="1">
      <alignment horizontal="left" vertical="center"/>
    </xf>
    <xf numFmtId="0" fontId="52" fillId="20" borderId="84" xfId="0" applyFont="1" applyFill="1" applyBorder="1" applyAlignment="1">
      <alignment horizontal="center" vertical="center"/>
    </xf>
    <xf numFmtId="0" fontId="52" fillId="20" borderId="109" xfId="0" applyFont="1" applyFill="1" applyBorder="1" applyAlignment="1">
      <alignment horizontal="center" vertical="center"/>
    </xf>
    <xf numFmtId="0" fontId="52" fillId="18" borderId="110" xfId="0" applyFont="1" applyFill="1" applyBorder="1" applyAlignment="1">
      <alignment horizontal="center" vertical="center"/>
    </xf>
    <xf numFmtId="0" fontId="17" fillId="19" borderId="24" xfId="0" quotePrefix="1" applyFont="1" applyFill="1" applyBorder="1" applyAlignment="1">
      <alignment horizontal="left" vertical="center"/>
    </xf>
    <xf numFmtId="14" fontId="17" fillId="0" borderId="111" xfId="0" quotePrefix="1" applyNumberFormat="1" applyFont="1" applyFill="1" applyBorder="1" applyAlignment="1">
      <alignment horizontal="center" vertical="center"/>
    </xf>
    <xf numFmtId="1" fontId="17" fillId="0" borderId="111" xfId="0" quotePrefix="1" applyNumberFormat="1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0" fontId="52" fillId="18" borderId="39" xfId="0" applyFont="1" applyFill="1" applyBorder="1" applyAlignment="1">
      <alignment horizontal="center" vertical="center"/>
    </xf>
    <xf numFmtId="0" fontId="52" fillId="17" borderId="39" xfId="0" applyFont="1" applyFill="1" applyBorder="1" applyAlignment="1">
      <alignment horizontal="center" vertical="center"/>
    </xf>
    <xf numFmtId="0" fontId="52" fillId="21" borderId="39" xfId="0" applyFont="1" applyFill="1" applyBorder="1" applyAlignment="1">
      <alignment horizontal="center" vertical="center"/>
    </xf>
    <xf numFmtId="0" fontId="52" fillId="0" borderId="77" xfId="0" applyFont="1" applyFill="1" applyBorder="1" applyAlignment="1">
      <alignment horizontal="center" vertical="center"/>
    </xf>
    <xf numFmtId="0" fontId="17" fillId="19" borderId="45" xfId="0" quotePrefix="1" applyFont="1" applyFill="1" applyBorder="1" applyAlignment="1">
      <alignment horizontal="left" vertical="center"/>
    </xf>
    <xf numFmtId="14" fontId="17" fillId="0" borderId="83" xfId="0" quotePrefix="1" applyNumberFormat="1" applyFont="1" applyFill="1" applyBorder="1" applyAlignment="1">
      <alignment horizontal="center" vertical="center"/>
    </xf>
    <xf numFmtId="1" fontId="17" fillId="0" borderId="83" xfId="0" quotePrefix="1" applyNumberFormat="1" applyFont="1" applyFill="1" applyBorder="1" applyAlignment="1">
      <alignment horizontal="center" vertical="center"/>
    </xf>
    <xf numFmtId="1" fontId="17" fillId="0" borderId="32" xfId="0" quotePrefix="1" applyNumberFormat="1" applyFont="1" applyFill="1" applyBorder="1" applyAlignment="1">
      <alignment horizontal="center" vertical="center"/>
    </xf>
    <xf numFmtId="0" fontId="16" fillId="0" borderId="84" xfId="0" applyFont="1" applyBorder="1" applyAlignment="1">
      <alignment horizontal="center" vertical="center"/>
    </xf>
    <xf numFmtId="0" fontId="16" fillId="0" borderId="109" xfId="0" applyFont="1" applyBorder="1" applyAlignment="1">
      <alignment horizontal="center"/>
    </xf>
    <xf numFmtId="0" fontId="16" fillId="0" borderId="82" xfId="0" applyFont="1" applyBorder="1" applyAlignment="1">
      <alignment horizontal="center"/>
    </xf>
    <xf numFmtId="0" fontId="0" fillId="0" borderId="42" xfId="0" applyBorder="1"/>
    <xf numFmtId="0" fontId="0" fillId="0" borderId="47" xfId="0" applyBorder="1" applyAlignment="1">
      <alignment horizontal="center"/>
    </xf>
    <xf numFmtId="0" fontId="0" fillId="0" borderId="47" xfId="0" applyBorder="1"/>
    <xf numFmtId="0" fontId="0" fillId="0" borderId="86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1" xfId="0" applyBorder="1"/>
    <xf numFmtId="0" fontId="36" fillId="0" borderId="95" xfId="10" quotePrefix="1" applyNumberFormat="1" applyFont="1" applyBorder="1" applyAlignment="1">
      <alignment horizontal="center"/>
    </xf>
    <xf numFmtId="3" fontId="36" fillId="10" borderId="62" xfId="10" quotePrefix="1" applyNumberFormat="1" applyFont="1" applyFill="1" applyBorder="1" applyAlignment="1">
      <alignment horizontal="center" vertical="center"/>
    </xf>
    <xf numFmtId="15" fontId="0" fillId="0" borderId="0" xfId="0" applyNumberFormat="1" applyBorder="1"/>
    <xf numFmtId="0" fontId="36" fillId="0" borderId="72" xfId="10" quotePrefix="1" applyNumberFormat="1" applyFont="1" applyBorder="1" applyAlignment="1">
      <alignment horizontal="center" vertical="center"/>
    </xf>
    <xf numFmtId="0" fontId="36" fillId="0" borderId="113" xfId="10" applyNumberFormat="1" applyFont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20" fontId="26" fillId="5" borderId="2" xfId="5" applyNumberFormat="1" applyFont="1" applyFill="1" applyBorder="1" applyAlignment="1">
      <alignment horizontal="center" vertical="center"/>
    </xf>
    <xf numFmtId="20" fontId="26" fillId="5" borderId="1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20" fontId="24" fillId="5" borderId="1" xfId="5" quotePrefix="1" applyNumberFormat="1" applyFont="1" applyFill="1" applyBorder="1" applyAlignment="1">
      <alignment horizontal="center" vertical="center"/>
    </xf>
    <xf numFmtId="14" fontId="0" fillId="0" borderId="0" xfId="0" applyNumberFormat="1" applyBorder="1"/>
    <xf numFmtId="0" fontId="80" fillId="0" borderId="0" xfId="0" applyFont="1"/>
    <xf numFmtId="0" fontId="17" fillId="2" borderId="0" xfId="11" applyFont="1" applyFill="1" applyBorder="1" applyAlignment="1"/>
    <xf numFmtId="20" fontId="24" fillId="5" borderId="59" xfId="5" quotePrefix="1" applyNumberFormat="1" applyFont="1" applyFill="1" applyBorder="1" applyAlignment="1">
      <alignment horizontal="center" vertical="center"/>
    </xf>
    <xf numFmtId="0" fontId="27" fillId="5" borderId="115" xfId="6" applyFont="1" applyFill="1" applyBorder="1" applyAlignment="1">
      <alignment horizontal="left" vertical="center"/>
    </xf>
    <xf numFmtId="0" fontId="36" fillId="0" borderId="100" xfId="10" quotePrefix="1" applyNumberFormat="1" applyFont="1" applyBorder="1" applyAlignment="1">
      <alignment horizontal="center" vertical="center"/>
    </xf>
    <xf numFmtId="0" fontId="36" fillId="5" borderId="54" xfId="10" quotePrefix="1" applyNumberFormat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0" borderId="20" xfId="0" applyFont="1" applyFill="1" applyBorder="1" applyAlignment="1">
      <alignment horizontal="center" vertical="center" wrapText="1"/>
    </xf>
    <xf numFmtId="0" fontId="17" fillId="5" borderId="111" xfId="0" applyFont="1" applyFill="1" applyBorder="1" applyAlignment="1">
      <alignment horizontal="center" vertical="center" wrapText="1"/>
    </xf>
    <xf numFmtId="0" fontId="17" fillId="5" borderId="20" xfId="0" applyFont="1" applyFill="1" applyBorder="1" applyAlignment="1">
      <alignment horizontal="center" vertical="center" wrapText="1"/>
    </xf>
    <xf numFmtId="0" fontId="17" fillId="17" borderId="20" xfId="0" applyFont="1" applyFill="1" applyBorder="1" applyAlignment="1">
      <alignment horizontal="center" vertical="center" wrapText="1"/>
    </xf>
    <xf numFmtId="0" fontId="52" fillId="20" borderId="5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36" fillId="0" borderId="114" xfId="10" quotePrefix="1" applyNumberFormat="1" applyFont="1" applyBorder="1" applyAlignment="1">
      <alignment horizontal="center" vertical="center"/>
    </xf>
    <xf numFmtId="0" fontId="6" fillId="5" borderId="0" xfId="10" applyNumberFormat="1" applyFill="1" applyBorder="1"/>
    <xf numFmtId="0" fontId="37" fillId="5" borderId="0" xfId="10" applyNumberFormat="1" applyFont="1" applyFill="1" applyBorder="1"/>
    <xf numFmtId="0" fontId="36" fillId="10" borderId="62" xfId="10" applyNumberFormat="1" applyFont="1" applyFill="1" applyBorder="1" applyAlignment="1">
      <alignment horizontal="center" vertical="center"/>
    </xf>
    <xf numFmtId="0" fontId="36" fillId="0" borderId="94" xfId="10" quotePrefix="1" applyNumberFormat="1" applyFont="1" applyBorder="1" applyAlignment="1">
      <alignment horizontal="center"/>
    </xf>
    <xf numFmtId="0" fontId="41" fillId="5" borderId="54" xfId="10" applyNumberFormat="1" applyFont="1" applyFill="1" applyBorder="1"/>
    <xf numFmtId="0" fontId="36" fillId="5" borderId="2" xfId="10" quotePrefix="1" applyNumberFormat="1" applyFont="1" applyFill="1" applyBorder="1" applyAlignment="1">
      <alignment horizontal="center" vertical="center"/>
    </xf>
    <xf numFmtId="0" fontId="41" fillId="5" borderId="0" xfId="10" applyNumberFormat="1" applyFont="1" applyFill="1" applyBorder="1"/>
    <xf numFmtId="0" fontId="26" fillId="5" borderId="0" xfId="10" quotePrefix="1" applyNumberFormat="1" applyFont="1" applyFill="1" applyBorder="1" applyAlignment="1">
      <alignment horizontal="center" vertical="center"/>
    </xf>
    <xf numFmtId="0" fontId="0" fillId="5" borderId="0" xfId="0" applyNumberFormat="1" applyFill="1" applyBorder="1"/>
    <xf numFmtId="0" fontId="0" fillId="0" borderId="0" xfId="0" applyFill="1" applyBorder="1" applyAlignment="1">
      <alignment horizontal="center"/>
    </xf>
    <xf numFmtId="0" fontId="82" fillId="0" borderId="0" xfId="0" applyFont="1" applyBorder="1" applyAlignment="1">
      <alignment horizontal="left"/>
    </xf>
    <xf numFmtId="0" fontId="83" fillId="0" borderId="0" xfId="0" applyFont="1" applyBorder="1" applyAlignment="1">
      <alignment horizontal="left"/>
    </xf>
    <xf numFmtId="0" fontId="84" fillId="0" borderId="0" xfId="0" applyFont="1" applyBorder="1" applyAlignment="1">
      <alignment horizontal="left"/>
    </xf>
    <xf numFmtId="15" fontId="84" fillId="0" borderId="0" xfId="0" applyNumberFormat="1" applyFont="1" applyBorder="1"/>
    <xf numFmtId="0" fontId="84" fillId="0" borderId="0" xfId="0" applyFont="1" applyFill="1" applyBorder="1"/>
    <xf numFmtId="0" fontId="84" fillId="0" borderId="0" xfId="0" applyFont="1" applyBorder="1"/>
    <xf numFmtId="15" fontId="82" fillId="0" borderId="0" xfId="0" applyNumberFormat="1" applyFont="1" applyBorder="1"/>
    <xf numFmtId="0" fontId="82" fillId="0" borderId="0" xfId="0" applyFont="1" applyFill="1" applyBorder="1"/>
    <xf numFmtId="0" fontId="82" fillId="0" borderId="0" xfId="0" applyFont="1" applyBorder="1"/>
    <xf numFmtId="14" fontId="82" fillId="0" borderId="0" xfId="0" applyNumberFormat="1" applyFont="1" applyBorder="1"/>
    <xf numFmtId="14" fontId="84" fillId="0" borderId="0" xfId="0" applyNumberFormat="1" applyFont="1" applyBorder="1"/>
    <xf numFmtId="14" fontId="83" fillId="0" borderId="0" xfId="0" applyNumberFormat="1" applyFont="1" applyBorder="1"/>
    <xf numFmtId="0" fontId="83" fillId="0" borderId="0" xfId="0" applyFont="1" applyBorder="1"/>
    <xf numFmtId="0" fontId="83" fillId="0" borderId="0" xfId="0" applyFont="1" applyFill="1" applyBorder="1"/>
    <xf numFmtId="0" fontId="82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5" fillId="0" borderId="0" xfId="0" applyFont="1"/>
    <xf numFmtId="0" fontId="84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8" fillId="5" borderId="0" xfId="0" applyFont="1" applyFill="1" applyBorder="1" applyAlignment="1">
      <alignment horizontal="center" vertical="center"/>
    </xf>
    <xf numFmtId="0" fontId="31" fillId="5" borderId="0" xfId="0" applyFont="1" applyFill="1" applyBorder="1" applyAlignment="1">
      <alignment horizontal="center" vertical="center"/>
    </xf>
    <xf numFmtId="0" fontId="31" fillId="5" borderId="3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left"/>
    </xf>
    <xf numFmtId="14" fontId="23" fillId="0" borderId="0" xfId="0" applyNumberFormat="1" applyFont="1" applyBorder="1"/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Fill="1" applyBorder="1"/>
    <xf numFmtId="0" fontId="47" fillId="20" borderId="56" xfId="0" applyFont="1" applyFill="1" applyBorder="1" applyAlignment="1">
      <alignment vertical="center"/>
    </xf>
    <xf numFmtId="0" fontId="17" fillId="5" borderId="111" xfId="0" applyFont="1" applyFill="1" applyBorder="1" applyAlignment="1">
      <alignment vertical="center"/>
    </xf>
    <xf numFmtId="0" fontId="17" fillId="5" borderId="20" xfId="0" applyFont="1" applyFill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17" borderId="20" xfId="0" applyFont="1" applyFill="1" applyBorder="1" applyAlignment="1">
      <alignment vertical="center"/>
    </xf>
    <xf numFmtId="16" fontId="17" fillId="0" borderId="20" xfId="0" applyNumberFormat="1" applyFont="1" applyBorder="1" applyAlignment="1">
      <alignment vertical="center"/>
    </xf>
    <xf numFmtId="0" fontId="17" fillId="0" borderId="20" xfId="0" applyFont="1" applyFill="1" applyBorder="1" applyAlignment="1">
      <alignment vertical="center"/>
    </xf>
    <xf numFmtId="0" fontId="17" fillId="0" borderId="45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 applyBorder="1" applyAlignment="1">
      <alignment horizontal="left"/>
    </xf>
    <xf numFmtId="0" fontId="0" fillId="0" borderId="0" xfId="0" applyFont="1" applyBorder="1"/>
    <xf numFmtId="0" fontId="0" fillId="0" borderId="0" xfId="0" applyFont="1" applyFill="1" applyBorder="1"/>
    <xf numFmtId="0" fontId="0" fillId="5" borderId="0" xfId="0" applyFont="1" applyFill="1" applyBorder="1" applyAlignment="1">
      <alignment horizontal="center"/>
    </xf>
    <xf numFmtId="14" fontId="0" fillId="0" borderId="0" xfId="0" applyNumberFormat="1" applyFont="1" applyBorder="1"/>
    <xf numFmtId="14" fontId="23" fillId="0" borderId="0" xfId="0" applyNumberFormat="1" applyFont="1" applyFill="1" applyBorder="1"/>
    <xf numFmtId="0" fontId="23" fillId="0" borderId="0" xfId="0" applyFont="1" applyBorder="1" applyAlignment="1">
      <alignment horizontal="right"/>
    </xf>
    <xf numFmtId="0" fontId="24" fillId="5" borderId="83" xfId="6" applyFont="1" applyFill="1" applyBorder="1" applyAlignment="1">
      <alignment horizontal="center" vertical="center"/>
    </xf>
    <xf numFmtId="20" fontId="18" fillId="5" borderId="2" xfId="5" applyNumberFormat="1" applyFont="1" applyFill="1" applyBorder="1" applyAlignment="1">
      <alignment vertical="center"/>
    </xf>
    <xf numFmtId="0" fontId="69" fillId="5" borderId="0" xfId="0" applyFont="1" applyFill="1" applyBorder="1" applyAlignment="1">
      <alignment horizontal="left"/>
    </xf>
    <xf numFmtId="20" fontId="86" fillId="5" borderId="0" xfId="5" quotePrefix="1" applyNumberFormat="1" applyFont="1" applyFill="1" applyBorder="1" applyAlignment="1">
      <alignment horizontal="center" vertical="center"/>
    </xf>
    <xf numFmtId="0" fontId="69" fillId="5" borderId="52" xfId="0" applyFont="1" applyFill="1" applyBorder="1" applyAlignment="1">
      <alignment horizontal="left" vertical="center"/>
    </xf>
    <xf numFmtId="20" fontId="69" fillId="5" borderId="52" xfId="5" applyNumberFormat="1" applyFont="1" applyFill="1" applyBorder="1" applyAlignment="1">
      <alignment horizontal="left" vertical="center"/>
    </xf>
    <xf numFmtId="0" fontId="82" fillId="6" borderId="7" xfId="0" applyFont="1" applyFill="1" applyBorder="1" applyAlignment="1">
      <alignment horizontal="center"/>
    </xf>
    <xf numFmtId="0" fontId="89" fillId="0" borderId="0" xfId="0" applyFont="1"/>
    <xf numFmtId="0" fontId="82" fillId="6" borderId="8" xfId="0" applyFont="1" applyFill="1" applyBorder="1" applyAlignment="1">
      <alignment horizontal="center"/>
    </xf>
    <xf numFmtId="0" fontId="0" fillId="0" borderId="7" xfId="0" applyBorder="1" applyAlignment="1">
      <alignment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63" fillId="5" borderId="0" xfId="6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20" fontId="26" fillId="5" borderId="0" xfId="5" applyNumberFormat="1" applyFont="1" applyFill="1" applyBorder="1" applyAlignment="1">
      <alignment horizontal="center" vertical="center"/>
    </xf>
    <xf numFmtId="20" fontId="26" fillId="5" borderId="1" xfId="5" applyNumberFormat="1" applyFont="1" applyFill="1" applyBorder="1" applyAlignment="1">
      <alignment horizontal="center" vertical="center"/>
    </xf>
    <xf numFmtId="0" fontId="26" fillId="5" borderId="0" xfId="5" applyFont="1" applyFill="1" applyBorder="1" applyAlignment="1">
      <alignment horizontal="center"/>
    </xf>
    <xf numFmtId="0" fontId="26" fillId="5" borderId="1" xfId="5" applyFont="1" applyFill="1" applyBorder="1" applyAlignment="1">
      <alignment horizontal="center"/>
    </xf>
    <xf numFmtId="0" fontId="73" fillId="5" borderId="2" xfId="11" applyFont="1" applyFill="1" applyBorder="1" applyAlignment="1">
      <alignment horizontal="center"/>
    </xf>
    <xf numFmtId="0" fontId="73" fillId="5" borderId="0" xfId="11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3" fontId="24" fillId="0" borderId="98" xfId="10" quotePrefix="1" applyNumberFormat="1" applyFont="1" applyFill="1" applyBorder="1" applyAlignment="1">
      <alignment horizontal="center" vertical="center"/>
    </xf>
    <xf numFmtId="0" fontId="3" fillId="5" borderId="0" xfId="5" applyFont="1" applyFill="1" applyBorder="1" applyAlignment="1">
      <alignment horizontal="center"/>
    </xf>
    <xf numFmtId="0" fontId="36" fillId="10" borderId="71" xfId="10" applyNumberFormat="1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22" borderId="42" xfId="0" applyFill="1" applyBorder="1"/>
    <xf numFmtId="0" fontId="0" fillId="0" borderId="42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vertical="center"/>
    </xf>
    <xf numFmtId="0" fontId="0" fillId="0" borderId="91" xfId="0" applyBorder="1" applyAlignment="1">
      <alignment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0" fontId="60" fillId="5" borderId="70" xfId="1" applyFont="1" applyFill="1" applyBorder="1" applyAlignment="1">
      <alignment horizontal="left" vertical="center"/>
    </xf>
    <xf numFmtId="0" fontId="16" fillId="6" borderId="15" xfId="0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20" fontId="26" fillId="5" borderId="1" xfId="5" applyNumberFormat="1" applyFont="1" applyFill="1" applyBorder="1" applyAlignment="1">
      <alignment horizontal="center" vertical="center"/>
    </xf>
    <xf numFmtId="0" fontId="36" fillId="0" borderId="0" xfId="10" quotePrefix="1" applyNumberFormat="1" applyFont="1" applyBorder="1" applyAlignment="1">
      <alignment horizontal="center"/>
    </xf>
    <xf numFmtId="3" fontId="40" fillId="0" borderId="0" xfId="10" quotePrefix="1" applyNumberFormat="1" applyFont="1" applyBorder="1" applyAlignment="1">
      <alignment horizontal="center"/>
    </xf>
    <xf numFmtId="3" fontId="16" fillId="0" borderId="0" xfId="10" quotePrefix="1" applyNumberFormat="1" applyFont="1" applyBorder="1" applyAlignment="1">
      <alignment horizontal="center" vertical="center"/>
    </xf>
    <xf numFmtId="3" fontId="16" fillId="0" borderId="0" xfId="10" quotePrefix="1" applyNumberFormat="1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0" fontId="47" fillId="6" borderId="47" xfId="6" applyFont="1" applyFill="1" applyBorder="1" applyAlignment="1">
      <alignment horizontal="center" vertical="center"/>
    </xf>
    <xf numFmtId="0" fontId="47" fillId="6" borderId="47" xfId="0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center" vertical="center" wrapText="1"/>
    </xf>
    <xf numFmtId="0" fontId="47" fillId="6" borderId="9" xfId="0" applyFont="1" applyFill="1" applyBorder="1" applyAlignment="1">
      <alignment horizontal="center" vertical="center"/>
    </xf>
    <xf numFmtId="0" fontId="87" fillId="5" borderId="0" xfId="0" applyFont="1" applyFill="1" applyBorder="1"/>
    <xf numFmtId="0" fontId="88" fillId="5" borderId="0" xfId="0" applyFont="1" applyFill="1" applyBorder="1"/>
    <xf numFmtId="0" fontId="20" fillId="5" borderId="35" xfId="5" applyFont="1" applyFill="1" applyBorder="1" applyAlignment="1">
      <alignment vertical="center"/>
    </xf>
    <xf numFmtId="0" fontId="0" fillId="5" borderId="4" xfId="0" applyFill="1" applyBorder="1" applyAlignment="1">
      <alignment horizontal="center"/>
    </xf>
    <xf numFmtId="0" fontId="24" fillId="5" borderId="6" xfId="6" applyFont="1" applyFill="1" applyBorder="1" applyAlignment="1">
      <alignment horizontal="center" vertical="center"/>
    </xf>
    <xf numFmtId="0" fontId="94" fillId="0" borderId="0" xfId="0" applyFont="1" applyBorder="1" applyAlignment="1">
      <alignment horizontal="center"/>
    </xf>
    <xf numFmtId="0" fontId="94" fillId="0" borderId="0" xfId="0" applyFont="1" applyBorder="1"/>
    <xf numFmtId="14" fontId="0" fillId="0" borderId="0" xfId="0" applyNumberFormat="1" applyFont="1" applyFill="1" applyBorder="1"/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82" fillId="0" borderId="0" xfId="0" quotePrefix="1" applyFont="1" applyBorder="1"/>
    <xf numFmtId="0" fontId="82" fillId="0" borderId="0" xfId="0" applyNumberFormat="1" applyFont="1" applyBorder="1"/>
    <xf numFmtId="0" fontId="0" fillId="0" borderId="0" xfId="0" applyNumberFormat="1" applyBorder="1"/>
    <xf numFmtId="0" fontId="23" fillId="0" borderId="0" xfId="0" applyNumberFormat="1" applyFont="1" applyBorder="1"/>
    <xf numFmtId="0" fontId="83" fillId="0" borderId="0" xfId="0" applyNumberFormat="1" applyFont="1" applyBorder="1"/>
    <xf numFmtId="0" fontId="0" fillId="0" borderId="0" xfId="0" applyNumberFormat="1" applyFont="1" applyBorder="1"/>
    <xf numFmtId="0" fontId="0" fillId="0" borderId="0" xfId="0" applyNumberFormat="1" applyBorder="1" applyAlignment="1">
      <alignment horizontal="center"/>
    </xf>
    <xf numFmtId="0" fontId="84" fillId="0" borderId="0" xfId="0" applyNumberFormat="1" applyFont="1" applyBorder="1"/>
    <xf numFmtId="0" fontId="16" fillId="6" borderId="8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4" fillId="0" borderId="0" xfId="0" applyFont="1" applyBorder="1" applyAlignment="1">
      <alignment horizontal="center" vertical="center"/>
    </xf>
    <xf numFmtId="0" fontId="82" fillId="5" borderId="7" xfId="0" applyFont="1" applyFill="1" applyBorder="1" applyAlignment="1">
      <alignment horizontal="center"/>
    </xf>
    <xf numFmtId="0" fontId="23" fillId="0" borderId="0" xfId="0" quotePrefix="1" applyFont="1" applyBorder="1"/>
    <xf numFmtId="1" fontId="23" fillId="0" borderId="0" xfId="0" quotePrefix="1" applyNumberFormat="1" applyFont="1" applyBorder="1"/>
    <xf numFmtId="0" fontId="95" fillId="0" borderId="0" xfId="0" applyNumberFormat="1" applyFont="1" applyBorder="1"/>
    <xf numFmtId="0" fontId="26" fillId="5" borderId="0" xfId="0" applyFont="1" applyFill="1" applyBorder="1" applyAlignment="1">
      <alignment horizontal="left" vertical="center"/>
    </xf>
    <xf numFmtId="20" fontId="26" fillId="5" borderId="1" xfId="5" applyNumberFormat="1" applyFont="1" applyFill="1" applyBorder="1" applyAlignment="1">
      <alignment horizontal="center" vertical="center"/>
    </xf>
    <xf numFmtId="20" fontId="26" fillId="5" borderId="0" xfId="5" applyNumberFormat="1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left" vertical="center"/>
    </xf>
    <xf numFmtId="0" fontId="82" fillId="0" borderId="0" xfId="0" applyFont="1" applyBorder="1" applyAlignment="1">
      <alignment horizontal="center" vertical="center"/>
    </xf>
    <xf numFmtId="0" fontId="8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78" fillId="5" borderId="2" xfId="0" applyFont="1" applyFill="1" applyBorder="1" applyAlignment="1">
      <alignment vertical="center"/>
    </xf>
    <xf numFmtId="0" fontId="78" fillId="5" borderId="0" xfId="0" applyFont="1" applyFill="1" applyBorder="1" applyAlignment="1">
      <alignment vertical="center"/>
    </xf>
    <xf numFmtId="0" fontId="31" fillId="5" borderId="0" xfId="0" applyFont="1" applyFill="1" applyBorder="1" applyAlignment="1">
      <alignment vertical="center"/>
    </xf>
    <xf numFmtId="0" fontId="31" fillId="5" borderId="11" xfId="0" applyFont="1" applyFill="1" applyBorder="1" applyAlignment="1">
      <alignment vertical="center"/>
    </xf>
    <xf numFmtId="0" fontId="31" fillId="5" borderId="3" xfId="0" applyFont="1" applyFill="1" applyBorder="1" applyAlignment="1">
      <alignment vertical="center"/>
    </xf>
    <xf numFmtId="0" fontId="96" fillId="0" borderId="0" xfId="0" applyFont="1"/>
    <xf numFmtId="0" fontId="27" fillId="0" borderId="0" xfId="0" applyFont="1" applyBorder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97" fillId="0" borderId="0" xfId="0" applyFont="1" applyBorder="1"/>
    <xf numFmtId="0" fontId="0" fillId="0" borderId="0" xfId="0" applyFont="1" applyBorder="1" applyAlignment="1">
      <alignment horizontal="center" vertical="center"/>
    </xf>
    <xf numFmtId="0" fontId="98" fillId="0" borderId="0" xfId="0" applyFont="1"/>
    <xf numFmtId="0" fontId="0" fillId="0" borderId="7" xfId="0" applyBorder="1" applyAlignment="1">
      <alignment horizontal="left" vertical="center"/>
    </xf>
    <xf numFmtId="0" fontId="0" fillId="0" borderId="44" xfId="0" applyBorder="1" applyAlignment="1">
      <alignment horizontal="center"/>
    </xf>
    <xf numFmtId="0" fontId="82" fillId="6" borderId="47" xfId="0" applyFont="1" applyFill="1" applyBorder="1" applyAlignment="1">
      <alignment horizontal="center"/>
    </xf>
    <xf numFmtId="0" fontId="0" fillId="5" borderId="0" xfId="0" applyFill="1" applyBorder="1" applyAlignment="1">
      <alignment horizontal="left"/>
    </xf>
    <xf numFmtId="14" fontId="0" fillId="5" borderId="0" xfId="0" applyNumberFormat="1" applyFill="1" applyBorder="1"/>
    <xf numFmtId="0" fontId="23" fillId="5" borderId="0" xfId="0" applyNumberFormat="1" applyFont="1" applyFill="1" applyBorder="1"/>
    <xf numFmtId="0" fontId="23" fillId="5" borderId="0" xfId="0" applyFont="1" applyFill="1" applyBorder="1"/>
    <xf numFmtId="0" fontId="17" fillId="5" borderId="0" xfId="0" applyFont="1" applyFill="1" applyAlignment="1">
      <alignment horizontal="right" vertical="top" wrapText="1"/>
    </xf>
    <xf numFmtId="0" fontId="23" fillId="5" borderId="0" xfId="0" applyFont="1" applyFill="1" applyBorder="1" applyAlignment="1">
      <alignment horizontal="center" vertical="center"/>
    </xf>
    <xf numFmtId="0" fontId="26" fillId="5" borderId="16" xfId="5" quotePrefix="1" applyFont="1" applyFill="1" applyBorder="1" applyAlignment="1">
      <alignment vertical="center"/>
    </xf>
    <xf numFmtId="0" fontId="26" fillId="5" borderId="4" xfId="5" quotePrefix="1" applyFont="1" applyFill="1" applyBorder="1" applyAlignment="1">
      <alignment vertical="center"/>
    </xf>
    <xf numFmtId="0" fontId="26" fillId="5" borderId="41" xfId="5" quotePrefix="1" applyFont="1" applyFill="1" applyBorder="1" applyAlignment="1">
      <alignment vertical="center"/>
    </xf>
    <xf numFmtId="0" fontId="26" fillId="5" borderId="2" xfId="5" quotePrefix="1" applyFont="1" applyFill="1" applyBorder="1" applyAlignment="1">
      <alignment vertical="center"/>
    </xf>
    <xf numFmtId="0" fontId="26" fillId="5" borderId="0" xfId="5" quotePrefix="1" applyFont="1" applyFill="1" applyBorder="1" applyAlignment="1">
      <alignment vertical="center"/>
    </xf>
    <xf numFmtId="0" fontId="26" fillId="5" borderId="1" xfId="5" quotePrefix="1" applyFont="1" applyFill="1" applyBorder="1" applyAlignment="1">
      <alignment vertical="center"/>
    </xf>
    <xf numFmtId="0" fontId="0" fillId="19" borderId="0" xfId="0" applyFill="1"/>
    <xf numFmtId="0" fontId="0" fillId="11" borderId="0" xfId="0" applyFill="1"/>
    <xf numFmtId="0" fontId="0" fillId="20" borderId="0" xfId="0" applyFill="1"/>
    <xf numFmtId="0" fontId="26" fillId="0" borderId="0" xfId="0" applyFont="1"/>
    <xf numFmtId="0" fontId="8" fillId="24" borderId="118" xfId="0" applyFont="1" applyFill="1" applyBorder="1" applyAlignment="1">
      <alignment vertical="center" wrapText="1"/>
    </xf>
    <xf numFmtId="0" fontId="73" fillId="5" borderId="2" xfId="11" applyFont="1" applyFill="1" applyBorder="1" applyAlignment="1">
      <alignment horizontal="center"/>
    </xf>
    <xf numFmtId="0" fontId="73" fillId="5" borderId="0" xfId="11" applyFont="1" applyFill="1" applyBorder="1" applyAlignment="1">
      <alignment horizontal="center"/>
    </xf>
    <xf numFmtId="20" fontId="24" fillId="5" borderId="119" xfId="5" quotePrefix="1" applyNumberFormat="1" applyFon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82" fillId="0" borderId="7" xfId="0" applyFont="1" applyBorder="1" applyAlignment="1">
      <alignment horizontal="center"/>
    </xf>
    <xf numFmtId="0" fontId="69" fillId="5" borderId="0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center"/>
    </xf>
    <xf numFmtId="0" fontId="82" fillId="6" borderId="2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3" fillId="0" borderId="10" xfId="0" applyFont="1" applyBorder="1" applyAlignment="1">
      <alignment horizontal="center" vertical="center"/>
    </xf>
    <xf numFmtId="0" fontId="28" fillId="5" borderId="0" xfId="0" applyFont="1" applyFill="1" applyBorder="1" applyAlignment="1">
      <alignment horizontal="center"/>
    </xf>
    <xf numFmtId="0" fontId="71" fillId="5" borderId="0" xfId="5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83" fillId="0" borderId="47" xfId="0" applyFont="1" applyBorder="1" applyAlignment="1">
      <alignment horizontal="center"/>
    </xf>
    <xf numFmtId="0" fontId="83" fillId="0" borderId="7" xfId="0" applyFont="1" applyBorder="1" applyAlignment="1">
      <alignment horizontal="center"/>
    </xf>
    <xf numFmtId="0" fontId="0" fillId="0" borderId="0" xfId="0" applyFont="1" applyAlignment="1">
      <alignment horizontal="right" wrapText="1"/>
    </xf>
    <xf numFmtId="0" fontId="0" fillId="0" borderId="42" xfId="0" applyBorder="1" applyAlignment="1">
      <alignment horizontal="left" vertical="center"/>
    </xf>
    <xf numFmtId="0" fontId="0" fillId="0" borderId="0" xfId="0" applyFont="1" applyAlignment="1">
      <alignment horizontal="right" vertical="top" wrapText="1"/>
    </xf>
    <xf numFmtId="0" fontId="83" fillId="0" borderId="0" xfId="0" applyFont="1" applyBorder="1" applyAlignment="1">
      <alignment vertical="center"/>
    </xf>
    <xf numFmtId="0" fontId="83" fillId="0" borderId="0" xfId="0" applyFont="1" applyBorder="1" applyAlignment="1">
      <alignment horizontal="left" vertical="center"/>
    </xf>
    <xf numFmtId="14" fontId="83" fillId="0" borderId="0" xfId="0" applyNumberFormat="1" applyFont="1" applyBorder="1" applyAlignment="1">
      <alignment vertical="center"/>
    </xf>
    <xf numFmtId="0" fontId="0" fillId="0" borderId="0" xfId="0" applyFont="1" applyAlignment="1">
      <alignment vertical="top" wrapText="1"/>
    </xf>
    <xf numFmtId="0" fontId="82" fillId="0" borderId="7" xfId="0" applyFont="1" applyBorder="1" applyAlignment="1">
      <alignment horizontal="center" vertical="top" wrapText="1"/>
    </xf>
    <xf numFmtId="0" fontId="0" fillId="0" borderId="0" xfId="0"/>
    <xf numFmtId="0" fontId="23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right" vertical="top" wrapText="1"/>
    </xf>
    <xf numFmtId="0" fontId="84" fillId="0" borderId="0" xfId="0" applyFont="1" applyAlignment="1">
      <alignment vertical="top" wrapText="1"/>
    </xf>
    <xf numFmtId="0" fontId="83" fillId="0" borderId="0" xfId="0" applyFont="1" applyAlignment="1">
      <alignment vertical="center" wrapText="1"/>
    </xf>
    <xf numFmtId="0" fontId="0" fillId="0" borderId="0" xfId="0" applyFont="1" applyBorder="1" applyAlignment="1">
      <alignment vertical="top" wrapText="1"/>
    </xf>
    <xf numFmtId="0" fontId="16" fillId="5" borderId="2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164" fontId="26" fillId="5" borderId="1" xfId="5" applyNumberFormat="1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0" fontId="16" fillId="6" borderId="44" xfId="0" applyFont="1" applyFill="1" applyBorder="1" applyAlignment="1">
      <alignment horizontal="center" vertical="center"/>
    </xf>
    <xf numFmtId="0" fontId="26" fillId="5" borderId="0" xfId="6" quotePrefix="1" applyNumberFormat="1" applyFont="1" applyFill="1" applyBorder="1" applyAlignment="1">
      <alignment vertical="center"/>
    </xf>
    <xf numFmtId="20" fontId="24" fillId="5" borderId="41" xfId="5" quotePrefix="1" applyNumberFormat="1" applyFont="1" applyFill="1" applyBorder="1" applyAlignment="1">
      <alignment horizontal="center" vertical="center"/>
    </xf>
    <xf numFmtId="0" fontId="36" fillId="0" borderId="3" xfId="10" applyNumberFormat="1" applyFont="1" applyBorder="1" applyAlignment="1">
      <alignment horizontal="center" vertical="center"/>
    </xf>
    <xf numFmtId="0" fontId="71" fillId="5" borderId="0" xfId="5" applyFont="1" applyFill="1" applyBorder="1" applyAlignment="1">
      <alignment vertical="center"/>
    </xf>
    <xf numFmtId="0" fontId="71" fillId="5" borderId="2" xfId="5" applyFont="1" applyFill="1" applyBorder="1" applyAlignment="1">
      <alignment vertical="center"/>
    </xf>
    <xf numFmtId="0" fontId="71" fillId="5" borderId="1" xfId="5" applyFont="1" applyFill="1" applyBorder="1" applyAlignment="1">
      <alignment vertical="center"/>
    </xf>
    <xf numFmtId="0" fontId="111" fillId="5" borderId="16" xfId="5" applyFont="1" applyFill="1" applyBorder="1" applyAlignment="1">
      <alignment vertical="center"/>
    </xf>
    <xf numFmtId="0" fontId="112" fillId="0" borderId="71" xfId="10" quotePrefix="1" applyFont="1" applyBorder="1" applyAlignment="1">
      <alignment horizontal="center" vertical="center"/>
    </xf>
    <xf numFmtId="0" fontId="112" fillId="0" borderId="94" xfId="10" quotePrefix="1" applyFont="1" applyBorder="1" applyAlignment="1">
      <alignment horizontal="center" vertical="center"/>
    </xf>
    <xf numFmtId="0" fontId="112" fillId="0" borderId="97" xfId="10" quotePrefix="1" applyFont="1" applyBorder="1" applyAlignment="1">
      <alignment horizontal="center" vertical="center"/>
    </xf>
    <xf numFmtId="3" fontId="113" fillId="0" borderId="94" xfId="10" quotePrefix="1" applyNumberFormat="1" applyFont="1" applyFill="1" applyBorder="1" applyAlignment="1">
      <alignment horizontal="center" vertical="center"/>
    </xf>
    <xf numFmtId="0" fontId="112" fillId="0" borderId="98" xfId="10" quotePrefix="1" applyNumberFormat="1" applyFont="1" applyBorder="1" applyAlignment="1">
      <alignment horizontal="center" vertical="center"/>
    </xf>
    <xf numFmtId="9" fontId="82" fillId="0" borderId="7" xfId="13" applyFont="1" applyBorder="1"/>
    <xf numFmtId="0" fontId="16" fillId="5" borderId="0" xfId="0" applyFont="1" applyFill="1"/>
    <xf numFmtId="0" fontId="17" fillId="6" borderId="8" xfId="6" applyFont="1" applyFill="1" applyBorder="1" applyAlignment="1">
      <alignment horizontal="center" vertical="center"/>
    </xf>
    <xf numFmtId="0" fontId="27" fillId="6" borderId="8" xfId="6" applyFont="1" applyFill="1" applyBorder="1" applyAlignment="1">
      <alignment horizontal="center" vertical="center"/>
    </xf>
    <xf numFmtId="0" fontId="27" fillId="6" borderId="8" xfId="0" applyFont="1" applyFill="1" applyBorder="1" applyAlignment="1">
      <alignment horizontal="center" vertical="center"/>
    </xf>
    <xf numFmtId="0" fontId="47" fillId="6" borderId="8" xfId="0" applyFont="1" applyFill="1" applyBorder="1" applyAlignment="1">
      <alignment horizontal="center" vertical="center"/>
    </xf>
    <xf numFmtId="0" fontId="114" fillId="5" borderId="0" xfId="10" applyNumberFormat="1" applyFont="1" applyFill="1" applyBorder="1" applyAlignment="1">
      <alignment horizontal="center" vertical="center"/>
    </xf>
    <xf numFmtId="20" fontId="68" fillId="5" borderId="0" xfId="5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top"/>
    </xf>
    <xf numFmtId="0" fontId="0" fillId="5" borderId="3" xfId="0" applyFill="1" applyBorder="1" applyAlignment="1">
      <alignment horizontal="center"/>
    </xf>
    <xf numFmtId="22" fontId="83" fillId="0" borderId="0" xfId="0" applyNumberFormat="1" applyFont="1" applyBorder="1"/>
    <xf numFmtId="0" fontId="84" fillId="0" borderId="0" xfId="0" applyFont="1" applyBorder="1" applyAlignment="1">
      <alignment horizontal="right"/>
    </xf>
    <xf numFmtId="20" fontId="64" fillId="5" borderId="0" xfId="5" applyNumberFormat="1" applyFont="1" applyFill="1" applyBorder="1" applyAlignment="1">
      <alignment vertical="center"/>
    </xf>
    <xf numFmtId="0" fontId="24" fillId="5" borderId="69" xfId="6" applyFont="1" applyFill="1" applyBorder="1" applyAlignment="1">
      <alignment horizontal="center" vertical="center"/>
    </xf>
    <xf numFmtId="0" fontId="24" fillId="5" borderId="20" xfId="6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top"/>
    </xf>
    <xf numFmtId="0" fontId="0" fillId="5" borderId="4" xfId="0" applyFill="1" applyBorder="1" applyAlignment="1">
      <alignment horizontal="center" vertical="center"/>
    </xf>
    <xf numFmtId="20" fontId="16" fillId="5" borderId="2" xfId="5" applyNumberFormat="1" applyFont="1" applyFill="1" applyBorder="1" applyAlignment="1">
      <alignment horizontal="center" vertical="center"/>
    </xf>
    <xf numFmtId="20" fontId="16" fillId="5" borderId="1" xfId="5" applyNumberFormat="1" applyFont="1" applyFill="1" applyBorder="1" applyAlignment="1">
      <alignment horizontal="center" vertical="center"/>
    </xf>
    <xf numFmtId="0" fontId="69" fillId="5" borderId="0" xfId="0" applyFont="1" applyFill="1" applyBorder="1" applyAlignment="1">
      <alignment horizontal="left" vertical="center"/>
    </xf>
    <xf numFmtId="164" fontId="16" fillId="5" borderId="2" xfId="5" applyNumberFormat="1" applyFont="1" applyFill="1" applyBorder="1" applyAlignment="1">
      <alignment horizontal="center" vertical="center"/>
    </xf>
    <xf numFmtId="164" fontId="16" fillId="5" borderId="1" xfId="5" applyNumberFormat="1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20" fontId="69" fillId="5" borderId="0" xfId="0" applyNumberFormat="1" applyFont="1" applyFill="1" applyBorder="1" applyAlignment="1">
      <alignment horizontal="left" vertical="center"/>
    </xf>
    <xf numFmtId="0" fontId="16" fillId="5" borderId="0" xfId="5" applyFont="1" applyFill="1" applyBorder="1" applyAlignment="1">
      <alignment horizontal="left"/>
    </xf>
    <xf numFmtId="3" fontId="36" fillId="5" borderId="0" xfId="10" applyNumberFormat="1" applyFont="1" applyFill="1" applyBorder="1" applyAlignment="1">
      <alignment horizontal="center" vertical="center"/>
    </xf>
    <xf numFmtId="0" fontId="36" fillId="5" borderId="1" xfId="10" quotePrefix="1" applyNumberFormat="1" applyFont="1" applyFill="1" applyBorder="1" applyAlignment="1">
      <alignment horizontal="center" vertical="center"/>
    </xf>
    <xf numFmtId="0" fontId="1" fillId="5" borderId="0" xfId="5" applyFont="1" applyFill="1" applyBorder="1" applyAlignment="1">
      <alignment horizontal="center"/>
    </xf>
    <xf numFmtId="0" fontId="1" fillId="5" borderId="2" xfId="10" applyNumberFormat="1" applyFont="1" applyFill="1" applyBorder="1"/>
    <xf numFmtId="0" fontId="1" fillId="5" borderId="0" xfId="10" applyNumberFormat="1" applyFont="1" applyFill="1" applyBorder="1"/>
    <xf numFmtId="3" fontId="1" fillId="5" borderId="0" xfId="10" applyNumberFormat="1" applyFont="1" applyFill="1" applyBorder="1"/>
    <xf numFmtId="0" fontId="24" fillId="5" borderId="66" xfId="6" applyFont="1" applyFill="1" applyBorder="1" applyAlignment="1">
      <alignment horizontal="center" vertical="center"/>
    </xf>
    <xf numFmtId="0" fontId="52" fillId="5" borderId="3" xfId="0" applyFont="1" applyFill="1" applyBorder="1"/>
    <xf numFmtId="0" fontId="36" fillId="0" borderId="57" xfId="10" applyNumberFormat="1" applyFont="1" applyBorder="1" applyAlignment="1">
      <alignment horizontal="center" vertical="center"/>
    </xf>
    <xf numFmtId="0" fontId="26" fillId="5" borderId="39" xfId="0" quotePrefix="1" applyNumberFormat="1" applyFont="1" applyFill="1" applyBorder="1" applyAlignment="1">
      <alignment horizontal="center" vertical="center"/>
    </xf>
    <xf numFmtId="0" fontId="26" fillId="5" borderId="2" xfId="0" quotePrefix="1" applyNumberFormat="1" applyFont="1" applyFill="1" applyBorder="1" applyAlignment="1">
      <alignment horizontal="center" vertical="center"/>
    </xf>
    <xf numFmtId="0" fontId="26" fillId="5" borderId="44" xfId="0" quotePrefix="1" applyNumberFormat="1" applyFont="1" applyFill="1" applyBorder="1" applyAlignment="1">
      <alignment horizontal="center" vertical="center"/>
    </xf>
    <xf numFmtId="0" fontId="52" fillId="6" borderId="7" xfId="6" applyFont="1" applyFill="1" applyBorder="1" applyAlignment="1">
      <alignment horizontal="center" vertical="center"/>
    </xf>
    <xf numFmtId="0" fontId="16" fillId="6" borderId="91" xfId="0" applyFont="1" applyFill="1" applyBorder="1" applyAlignment="1">
      <alignment horizontal="center" vertical="center" wrapText="1"/>
    </xf>
    <xf numFmtId="0" fontId="36" fillId="0" borderId="129" xfId="10" quotePrefix="1" applyNumberFormat="1" applyFont="1" applyBorder="1" applyAlignment="1">
      <alignment horizontal="center" vertical="center"/>
    </xf>
    <xf numFmtId="0" fontId="26" fillId="5" borderId="42" xfId="0" quotePrefix="1" applyNumberFormat="1" applyFont="1" applyFill="1" applyBorder="1" applyAlignment="1">
      <alignment horizontal="center" vertical="center"/>
    </xf>
    <xf numFmtId="20" fontId="26" fillId="5" borderId="0" xfId="5" applyNumberFormat="1" applyFont="1" applyFill="1" applyBorder="1" applyAlignment="1">
      <alignment horizontal="center" vertical="center"/>
    </xf>
    <xf numFmtId="20" fontId="24" fillId="5" borderId="2" xfId="5" quotePrefix="1" applyNumberFormat="1" applyFont="1" applyFill="1" applyBorder="1" applyAlignment="1">
      <alignment horizontal="center" vertical="center"/>
    </xf>
    <xf numFmtId="0" fontId="16" fillId="5" borderId="0" xfId="5" applyFont="1" applyFill="1" applyBorder="1" applyAlignment="1">
      <alignment horizontal="left"/>
    </xf>
    <xf numFmtId="0" fontId="24" fillId="5" borderId="77" xfId="6" applyFont="1" applyFill="1" applyBorder="1" applyAlignment="1">
      <alignment horizontal="center" vertical="center"/>
    </xf>
    <xf numFmtId="3" fontId="56" fillId="5" borderId="0" xfId="10" applyNumberFormat="1" applyFont="1" applyFill="1" applyBorder="1"/>
    <xf numFmtId="41" fontId="36" fillId="5" borderId="0" xfId="10" applyNumberFormat="1" applyFont="1" applyFill="1" applyBorder="1" applyAlignment="1">
      <alignment horizontal="center" vertical="center"/>
    </xf>
    <xf numFmtId="3" fontId="56" fillId="5" borderId="0" xfId="10" applyNumberFormat="1" applyFont="1" applyFill="1" applyBorder="1" applyAlignment="1"/>
    <xf numFmtId="14" fontId="84" fillId="5" borderId="0" xfId="0" applyNumberFormat="1" applyFont="1" applyFill="1" applyBorder="1"/>
    <xf numFmtId="0" fontId="84" fillId="5" borderId="0" xfId="0" applyFont="1" applyFill="1" applyBorder="1"/>
    <xf numFmtId="0" fontId="0" fillId="0" borderId="62" xfId="0" applyBorder="1"/>
    <xf numFmtId="0" fontId="0" fillId="0" borderId="62" xfId="0" applyFill="1" applyBorder="1"/>
    <xf numFmtId="14" fontId="0" fillId="0" borderId="62" xfId="0" applyNumberFormat="1" applyBorder="1"/>
    <xf numFmtId="0" fontId="28" fillId="0" borderId="62" xfId="0" applyFont="1" applyBorder="1" applyAlignment="1">
      <alignment horizontal="center"/>
    </xf>
    <xf numFmtId="0" fontId="0" fillId="0" borderId="62" xfId="0" applyBorder="1" applyAlignment="1">
      <alignment horizontal="left"/>
    </xf>
    <xf numFmtId="0" fontId="80" fillId="0" borderId="62" xfId="0" applyFont="1" applyBorder="1"/>
    <xf numFmtId="0" fontId="0" fillId="0" borderId="62" xfId="0" applyNumberFormat="1" applyBorder="1"/>
    <xf numFmtId="16" fontId="0" fillId="0" borderId="62" xfId="0" applyNumberFormat="1" applyBorder="1"/>
    <xf numFmtId="0" fontId="0" fillId="0" borderId="62" xfId="0" applyFont="1" applyBorder="1"/>
    <xf numFmtId="14" fontId="0" fillId="0" borderId="62" xfId="0" applyNumberFormat="1" applyBorder="1" applyAlignment="1">
      <alignment horizontal="right"/>
    </xf>
    <xf numFmtId="0" fontId="0" fillId="0" borderId="62" xfId="0" applyBorder="1" applyAlignment="1">
      <alignment horizontal="right"/>
    </xf>
    <xf numFmtId="20" fontId="26" fillId="5" borderId="1" xfId="5" applyNumberFormat="1" applyFont="1" applyFill="1" applyBorder="1" applyAlignment="1">
      <alignment horizontal="center" vertical="center"/>
    </xf>
    <xf numFmtId="20" fontId="26" fillId="5" borderId="0" xfId="5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4" fontId="36" fillId="5" borderId="0" xfId="10" applyNumberFormat="1" applyFont="1" applyFill="1" applyBorder="1"/>
    <xf numFmtId="4" fontId="37" fillId="5" borderId="0" xfId="10" applyNumberFormat="1" applyFont="1" applyFill="1" applyBorder="1"/>
    <xf numFmtId="4" fontId="26" fillId="0" borderId="0" xfId="10" applyNumberFormat="1" applyFont="1" applyBorder="1" applyAlignment="1">
      <alignment horizontal="center" vertical="center"/>
    </xf>
    <xf numFmtId="4" fontId="6" fillId="0" borderId="0" xfId="10" applyNumberFormat="1"/>
    <xf numFmtId="20" fontId="16" fillId="5" borderId="1" xfId="0" quotePrefix="1" applyNumberFormat="1" applyFont="1" applyFill="1" applyBorder="1" applyAlignment="1">
      <alignment horizontal="center"/>
    </xf>
    <xf numFmtId="20" fontId="16" fillId="0" borderId="1" xfId="0" applyNumberFormat="1" applyFont="1" applyBorder="1" applyAlignment="1">
      <alignment horizontal="center"/>
    </xf>
    <xf numFmtId="0" fontId="0" fillId="0" borderId="71" xfId="0" applyBorder="1"/>
    <xf numFmtId="0" fontId="23" fillId="5" borderId="0" xfId="0" applyFont="1" applyFill="1" applyBorder="1" applyAlignment="1">
      <alignment horizontal="left"/>
    </xf>
    <xf numFmtId="14" fontId="23" fillId="5" borderId="0" xfId="0" applyNumberFormat="1" applyFont="1" applyFill="1" applyBorder="1"/>
    <xf numFmtId="0" fontId="0" fillId="0" borderId="55" xfId="0" applyBorder="1"/>
    <xf numFmtId="0" fontId="0" fillId="0" borderId="63" xfId="0" applyBorder="1"/>
    <xf numFmtId="14" fontId="0" fillId="0" borderId="55" xfId="0" applyNumberFormat="1" applyBorder="1" applyAlignment="1">
      <alignment horizontal="right"/>
    </xf>
    <xf numFmtId="0" fontId="0" fillId="0" borderId="82" xfId="0" applyBorder="1"/>
    <xf numFmtId="0" fontId="0" fillId="0" borderId="130" xfId="0" applyBorder="1"/>
    <xf numFmtId="14" fontId="0" fillId="0" borderId="1" xfId="0" applyNumberFormat="1" applyBorder="1"/>
    <xf numFmtId="0" fontId="0" fillId="0" borderId="72" xfId="0" applyBorder="1"/>
    <xf numFmtId="0" fontId="0" fillId="0" borderId="72" xfId="0" applyFill="1" applyBorder="1"/>
    <xf numFmtId="14" fontId="0" fillId="0" borderId="55" xfId="0" applyNumberFormat="1" applyBorder="1"/>
    <xf numFmtId="14" fontId="0" fillId="0" borderId="57" xfId="0" applyNumberFormat="1" applyBorder="1"/>
    <xf numFmtId="14" fontId="0" fillId="0" borderId="41" xfId="0" applyNumberFormat="1" applyBorder="1"/>
    <xf numFmtId="0" fontId="0" fillId="0" borderId="131" xfId="0" applyFill="1" applyBorder="1"/>
    <xf numFmtId="0" fontId="0" fillId="0" borderId="131" xfId="0" applyBorder="1"/>
    <xf numFmtId="0" fontId="0" fillId="0" borderId="82" xfId="0" applyFill="1" applyBorder="1"/>
    <xf numFmtId="0" fontId="0" fillId="0" borderId="44" xfId="0" applyBorder="1"/>
    <xf numFmtId="2" fontId="36" fillId="0" borderId="0" xfId="10" applyNumberFormat="1" applyFont="1" applyBorder="1" applyAlignment="1">
      <alignment horizontal="left" indent="1"/>
    </xf>
    <xf numFmtId="20" fontId="0" fillId="0" borderId="1" xfId="0" applyNumberFormat="1" applyBorder="1"/>
    <xf numFmtId="0" fontId="0" fillId="5" borderId="35" xfId="0" applyFill="1" applyBorder="1"/>
    <xf numFmtId="0" fontId="0" fillId="0" borderId="57" xfId="0" applyBorder="1"/>
    <xf numFmtId="0" fontId="0" fillId="0" borderId="57" xfId="0" applyFill="1" applyBorder="1"/>
    <xf numFmtId="14" fontId="0" fillId="0" borderId="63" xfId="0" applyNumberFormat="1" applyBorder="1"/>
    <xf numFmtId="0" fontId="36" fillId="0" borderId="3" xfId="10" quotePrefix="1" applyNumberFormat="1" applyFont="1" applyBorder="1" applyAlignment="1">
      <alignment horizontal="center" vertical="center"/>
    </xf>
    <xf numFmtId="0" fontId="36" fillId="0" borderId="98" xfId="10" applyNumberFormat="1" applyFont="1" applyBorder="1" applyAlignment="1">
      <alignment horizontal="center" vertical="center"/>
    </xf>
    <xf numFmtId="0" fontId="24" fillId="5" borderId="132" xfId="6" applyFont="1" applyFill="1" applyBorder="1" applyAlignment="1">
      <alignment horizontal="center" vertical="center"/>
    </xf>
    <xf numFmtId="0" fontId="24" fillId="5" borderId="45" xfId="6" applyFont="1" applyFill="1" applyBorder="1" applyAlignment="1">
      <alignment horizontal="center" vertical="center"/>
    </xf>
    <xf numFmtId="0" fontId="69" fillId="5" borderId="0" xfId="0" applyFont="1" applyFill="1" applyBorder="1" applyAlignment="1">
      <alignment horizontal="left" vertical="center"/>
    </xf>
    <xf numFmtId="0" fontId="87" fillId="5" borderId="0" xfId="0" applyFont="1" applyFill="1" applyBorder="1" applyAlignment="1">
      <alignment horizontal="left" vertical="center"/>
    </xf>
    <xf numFmtId="0" fontId="0" fillId="0" borderId="83" xfId="0" applyBorder="1"/>
    <xf numFmtId="0" fontId="60" fillId="5" borderId="70" xfId="1" applyFont="1" applyFill="1" applyBorder="1" applyAlignment="1">
      <alignment vertical="center"/>
    </xf>
    <xf numFmtId="20" fontId="24" fillId="5" borderId="0" xfId="5" quotePrefix="1" applyNumberFormat="1" applyFont="1" applyFill="1" applyBorder="1" applyAlignment="1">
      <alignment horizontal="center" vertical="center"/>
    </xf>
    <xf numFmtId="0" fontId="36" fillId="0" borderId="7" xfId="10" quotePrefix="1" applyNumberFormat="1" applyFont="1" applyBorder="1" applyAlignment="1">
      <alignment horizontal="center"/>
    </xf>
    <xf numFmtId="0" fontId="0" fillId="0" borderId="68" xfId="0" applyBorder="1"/>
    <xf numFmtId="0" fontId="0" fillId="0" borderId="3" xfId="0" applyBorder="1"/>
    <xf numFmtId="0" fontId="0" fillId="0" borderId="68" xfId="0" applyFill="1" applyBorder="1"/>
    <xf numFmtId="14" fontId="0" fillId="0" borderId="72" xfId="0" applyNumberFormat="1" applyBorder="1"/>
    <xf numFmtId="14" fontId="0" fillId="0" borderId="7" xfId="0" applyNumberFormat="1" applyBorder="1"/>
    <xf numFmtId="0" fontId="0" fillId="0" borderId="7" xfId="0" applyFill="1" applyBorder="1"/>
    <xf numFmtId="0" fontId="73" fillId="0" borderId="0" xfId="0" applyFont="1" applyBorder="1" applyAlignment="1">
      <alignment horizontal="left"/>
    </xf>
    <xf numFmtId="0" fontId="0" fillId="0" borderId="15" xfId="0" applyFill="1" applyBorder="1"/>
    <xf numFmtId="14" fontId="0" fillId="0" borderId="8" xfId="0" applyNumberFormat="1" applyBorder="1"/>
    <xf numFmtId="0" fontId="0" fillId="0" borderId="8" xfId="0" applyFill="1" applyBorder="1"/>
    <xf numFmtId="20" fontId="16" fillId="5" borderId="1" xfId="5" applyNumberFormat="1" applyFont="1" applyFill="1" applyBorder="1" applyAlignment="1">
      <alignment horizontal="center" vertical="center"/>
    </xf>
    <xf numFmtId="0" fontId="87" fillId="5" borderId="0" xfId="0" applyFont="1" applyFill="1" applyBorder="1" applyAlignment="1">
      <alignment horizontal="left" vertical="center"/>
    </xf>
    <xf numFmtId="20" fontId="26" fillId="5" borderId="2" xfId="5" applyNumberFormat="1" applyFont="1" applyFill="1" applyBorder="1" applyAlignment="1">
      <alignment horizontal="center" vertical="center"/>
    </xf>
    <xf numFmtId="20" fontId="26" fillId="5" borderId="1" xfId="5" applyNumberFormat="1" applyFont="1" applyFill="1" applyBorder="1" applyAlignment="1">
      <alignment horizontal="center" vertical="center"/>
    </xf>
    <xf numFmtId="0" fontId="82" fillId="0" borderId="62" xfId="0" applyNumberFormat="1" applyFont="1" applyBorder="1"/>
    <xf numFmtId="0" fontId="82" fillId="0" borderId="62" xfId="0" applyFont="1" applyBorder="1"/>
    <xf numFmtId="20" fontId="16" fillId="5" borderId="0" xfId="5" applyNumberFormat="1" applyFont="1" applyFill="1" applyBorder="1" applyAlignment="1">
      <alignment horizontal="center" vertical="center"/>
    </xf>
    <xf numFmtId="0" fontId="16" fillId="5" borderId="1" xfId="0" applyFont="1" applyFill="1" applyBorder="1"/>
    <xf numFmtId="14" fontId="82" fillId="5" borderId="0" xfId="0" applyNumberFormat="1" applyFont="1" applyFill="1" applyBorder="1"/>
    <xf numFmtId="0" fontId="82" fillId="5" borderId="0" xfId="0" applyFont="1" applyFill="1" applyBorder="1"/>
    <xf numFmtId="0" fontId="0" fillId="0" borderId="109" xfId="0" applyFill="1" applyBorder="1"/>
    <xf numFmtId="0" fontId="0" fillId="0" borderId="55" xfId="0" applyFill="1" applyBorder="1"/>
    <xf numFmtId="0" fontId="36" fillId="5" borderId="2" xfId="10" quotePrefix="1" applyNumberFormat="1" applyFont="1" applyFill="1" applyBorder="1" applyAlignment="1">
      <alignment horizontal="center" vertical="center"/>
    </xf>
    <xf numFmtId="0" fontId="117" fillId="5" borderId="0" xfId="0" applyFont="1" applyFill="1" applyBorder="1" applyAlignment="1">
      <alignment horizontal="left" vertical="top"/>
    </xf>
    <xf numFmtId="0" fontId="117" fillId="5" borderId="1" xfId="0" applyFont="1" applyFill="1" applyBorder="1" applyAlignment="1">
      <alignment horizontal="left" vertical="top"/>
    </xf>
    <xf numFmtId="0" fontId="0" fillId="0" borderId="56" xfId="0" applyFill="1" applyBorder="1"/>
    <xf numFmtId="0" fontId="118" fillId="0" borderId="0" xfId="0" applyFont="1" applyBorder="1" applyAlignment="1">
      <alignment horizontal="left"/>
    </xf>
    <xf numFmtId="0" fontId="118" fillId="0" borderId="0" xfId="0" applyFont="1" applyBorder="1"/>
    <xf numFmtId="14" fontId="118" fillId="0" borderId="0" xfId="0" applyNumberFormat="1" applyFont="1" applyBorder="1"/>
    <xf numFmtId="0" fontId="24" fillId="5" borderId="39" xfId="6" applyFont="1" applyFill="1" applyBorder="1" applyAlignment="1">
      <alignment horizontal="center" vertical="center"/>
    </xf>
    <xf numFmtId="0" fontId="26" fillId="5" borderId="0" xfId="0" applyFont="1" applyFill="1"/>
    <xf numFmtId="0" fontId="36" fillId="0" borderId="7" xfId="10" quotePrefix="1" applyNumberFormat="1" applyFont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26" fillId="5" borderId="77" xfId="0" quotePrefix="1" applyNumberFormat="1" applyFont="1" applyFill="1" applyBorder="1" applyAlignment="1">
      <alignment horizontal="center" vertical="center"/>
    </xf>
    <xf numFmtId="0" fontId="36" fillId="5" borderId="0" xfId="10" quotePrefix="1" applyNumberFormat="1" applyFont="1" applyFill="1" applyBorder="1" applyAlignment="1">
      <alignment horizontal="center"/>
    </xf>
    <xf numFmtId="0" fontId="0" fillId="0" borderId="54" xfId="0" applyBorder="1"/>
    <xf numFmtId="3" fontId="36" fillId="10" borderId="63" xfId="10" applyNumberFormat="1" applyFont="1" applyFill="1" applyBorder="1" applyAlignment="1">
      <alignment horizontal="center" vertical="center"/>
    </xf>
    <xf numFmtId="0" fontId="119" fillId="0" borderId="0" xfId="0" applyFont="1"/>
    <xf numFmtId="0" fontId="36" fillId="0" borderId="2" xfId="10" quotePrefix="1" applyNumberFormat="1" applyFont="1" applyBorder="1" applyAlignment="1">
      <alignment horizontal="center" vertical="center"/>
    </xf>
    <xf numFmtId="0" fontId="36" fillId="0" borderId="1" xfId="10" quotePrefix="1" applyNumberFormat="1" applyFont="1" applyBorder="1" applyAlignment="1">
      <alignment horizontal="center"/>
    </xf>
    <xf numFmtId="0" fontId="36" fillId="0" borderId="63" xfId="10" quotePrefix="1" applyNumberFormat="1" applyFont="1" applyBorder="1" applyAlignment="1">
      <alignment horizontal="center"/>
    </xf>
    <xf numFmtId="0" fontId="36" fillId="0" borderId="83" xfId="10" quotePrefix="1" applyNumberFormat="1" applyFont="1" applyBorder="1" applyAlignment="1">
      <alignment horizontal="center" vertical="center"/>
    </xf>
    <xf numFmtId="20" fontId="26" fillId="5" borderId="83" xfId="0" quotePrefix="1" applyNumberFormat="1" applyFont="1" applyFill="1" applyBorder="1" applyAlignment="1">
      <alignment horizontal="center" vertical="center"/>
    </xf>
    <xf numFmtId="0" fontId="26" fillId="5" borderId="3" xfId="0" applyFont="1" applyFill="1" applyBorder="1" applyAlignment="1">
      <alignment vertical="center"/>
    </xf>
    <xf numFmtId="0" fontId="56" fillId="5" borderId="83" xfId="6" applyFont="1" applyFill="1" applyBorder="1" applyAlignment="1">
      <alignment horizontal="center" vertical="center"/>
    </xf>
    <xf numFmtId="0" fontId="0" fillId="0" borderId="62" xfId="0" applyBorder="1" applyAlignment="1">
      <alignment horizontal="center"/>
    </xf>
    <xf numFmtId="0" fontId="26" fillId="5" borderId="21" xfId="0" quotePrefix="1" applyNumberFormat="1" applyFont="1" applyFill="1" applyBorder="1" applyAlignment="1">
      <alignment horizontal="center" vertical="center"/>
    </xf>
    <xf numFmtId="0" fontId="36" fillId="0" borderId="20" xfId="10" quotePrefix="1" applyNumberFormat="1" applyFont="1" applyBorder="1" applyAlignment="1">
      <alignment horizontal="center" vertical="center"/>
    </xf>
    <xf numFmtId="0" fontId="36" fillId="0" borderId="42" xfId="10" quotePrefix="1" applyNumberFormat="1" applyFont="1" applyBorder="1" applyAlignment="1">
      <alignment horizontal="center" vertical="center"/>
    </xf>
    <xf numFmtId="0" fontId="36" fillId="0" borderId="21" xfId="10" quotePrefix="1" applyNumberFormat="1" applyFont="1" applyBorder="1" applyAlignment="1">
      <alignment horizontal="center"/>
    </xf>
    <xf numFmtId="20" fontId="26" fillId="5" borderId="7" xfId="0" quotePrefix="1" applyNumberFormat="1" applyFont="1" applyFill="1" applyBorder="1" applyAlignment="1">
      <alignment horizontal="center" vertical="center"/>
    </xf>
    <xf numFmtId="0" fontId="36" fillId="0" borderId="21" xfId="10" quotePrefix="1" applyNumberFormat="1" applyFont="1" applyBorder="1" applyAlignment="1">
      <alignment horizontal="center" vertical="center"/>
    </xf>
    <xf numFmtId="0" fontId="87" fillId="5" borderId="0" xfId="0" applyFont="1" applyFill="1" applyBorder="1" applyAlignment="1">
      <alignment horizontal="left" vertical="center"/>
    </xf>
    <xf numFmtId="0" fontId="87" fillId="5" borderId="2" xfId="0" applyFont="1" applyFill="1" applyBorder="1" applyAlignment="1">
      <alignment horizontal="left" vertical="center"/>
    </xf>
    <xf numFmtId="0" fontId="87" fillId="5" borderId="1" xfId="0" applyFont="1" applyFill="1" applyBorder="1" applyAlignment="1">
      <alignment horizontal="left" vertical="center"/>
    </xf>
    <xf numFmtId="2" fontId="26" fillId="0" borderId="20" xfId="10" quotePrefix="1" applyNumberFormat="1" applyFont="1" applyBorder="1" applyAlignment="1">
      <alignment vertical="center"/>
    </xf>
    <xf numFmtId="2" fontId="26" fillId="0" borderId="7" xfId="10" quotePrefix="1" applyNumberFormat="1" applyFont="1" applyBorder="1" applyAlignment="1">
      <alignment vertical="center"/>
    </xf>
    <xf numFmtId="0" fontId="82" fillId="5" borderId="0" xfId="0" applyFont="1" applyFill="1" applyBorder="1" applyAlignment="1">
      <alignment horizontal="left"/>
    </xf>
    <xf numFmtId="0" fontId="87" fillId="5" borderId="2" xfId="0" applyFont="1" applyFill="1" applyBorder="1" applyAlignment="1">
      <alignment horizontal="left" vertical="center"/>
    </xf>
    <xf numFmtId="0" fontId="87" fillId="5" borderId="0" xfId="0" applyFont="1" applyFill="1" applyBorder="1" applyAlignment="1">
      <alignment horizontal="left" vertical="center"/>
    </xf>
    <xf numFmtId="0" fontId="87" fillId="5" borderId="1" xfId="0" applyFont="1" applyFill="1" applyBorder="1" applyAlignment="1">
      <alignment horizontal="left" vertical="center"/>
    </xf>
    <xf numFmtId="20" fontId="26" fillId="5" borderId="1" xfId="5" applyNumberFormat="1" applyFont="1" applyFill="1" applyBorder="1" applyAlignment="1">
      <alignment horizontal="center" vertical="center"/>
    </xf>
    <xf numFmtId="20" fontId="26" fillId="5" borderId="0" xfId="5" applyNumberFormat="1" applyFont="1" applyFill="1" applyBorder="1" applyAlignment="1">
      <alignment horizontal="center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0" fontId="117" fillId="5" borderId="0" xfId="0" applyFont="1" applyFill="1" applyBorder="1" applyAlignment="1">
      <alignment horizontal="left" vertical="top"/>
    </xf>
    <xf numFmtId="0" fontId="117" fillId="5" borderId="1" xfId="0" applyFont="1" applyFill="1" applyBorder="1" applyAlignment="1">
      <alignment horizontal="left" vertical="top"/>
    </xf>
    <xf numFmtId="0" fontId="64" fillId="5" borderId="2" xfId="5" applyFont="1" applyFill="1" applyBorder="1" applyAlignment="1">
      <alignment horizontal="center" vertical="center"/>
    </xf>
    <xf numFmtId="0" fontId="64" fillId="5" borderId="0" xfId="5" applyFont="1" applyFill="1" applyBorder="1" applyAlignment="1">
      <alignment horizontal="center" vertical="center"/>
    </xf>
    <xf numFmtId="0" fontId="64" fillId="5" borderId="1" xfId="5" applyFont="1" applyFill="1" applyBorder="1" applyAlignment="1">
      <alignment horizontal="center" vertical="center"/>
    </xf>
    <xf numFmtId="0" fontId="36" fillId="0" borderId="69" xfId="10" quotePrefix="1" applyNumberFormat="1" applyFont="1" applyBorder="1" applyAlignment="1">
      <alignment horizontal="center" vertical="center"/>
    </xf>
    <xf numFmtId="164" fontId="26" fillId="7" borderId="2" xfId="5" applyNumberFormat="1" applyFont="1" applyFill="1" applyBorder="1" applyAlignment="1">
      <alignment horizontal="center" vertical="center"/>
    </xf>
    <xf numFmtId="20" fontId="24" fillId="5" borderId="35" xfId="5" quotePrefix="1" applyNumberFormat="1" applyFont="1" applyFill="1" applyBorder="1" applyAlignment="1">
      <alignment horizontal="center" vertical="center"/>
    </xf>
    <xf numFmtId="20" fontId="26" fillId="0" borderId="0" xfId="0" quotePrefix="1" applyNumberFormat="1" applyFont="1" applyBorder="1" applyAlignment="1">
      <alignment horizontal="center"/>
    </xf>
    <xf numFmtId="0" fontId="0" fillId="0" borderId="1" xfId="0" applyFill="1" applyBorder="1"/>
    <xf numFmtId="14" fontId="0" fillId="0" borderId="71" xfId="0" applyNumberFormat="1" applyBorder="1"/>
    <xf numFmtId="0" fontId="36" fillId="0" borderId="83" xfId="10" quotePrefix="1" applyNumberFormat="1" applyFont="1" applyBorder="1" applyAlignment="1">
      <alignment horizontal="center"/>
    </xf>
    <xf numFmtId="0" fontId="36" fillId="0" borderId="134" xfId="10" quotePrefix="1" applyNumberFormat="1" applyFont="1" applyBorder="1" applyAlignment="1">
      <alignment horizontal="center" vertical="center"/>
    </xf>
    <xf numFmtId="0" fontId="56" fillId="5" borderId="69" xfId="6" applyFont="1" applyFill="1" applyBorder="1" applyAlignment="1">
      <alignment horizontal="center" vertical="center"/>
    </xf>
    <xf numFmtId="0" fontId="36" fillId="0" borderId="69" xfId="10" quotePrefix="1" applyNumberFormat="1" applyFont="1" applyBorder="1" applyAlignment="1">
      <alignment horizontal="center"/>
    </xf>
    <xf numFmtId="0" fontId="26" fillId="5" borderId="13" xfId="0" quotePrefix="1" applyNumberFormat="1" applyFont="1" applyFill="1" applyBorder="1" applyAlignment="1">
      <alignment horizontal="center" vertical="center"/>
    </xf>
    <xf numFmtId="172" fontId="26" fillId="0" borderId="33" xfId="10" quotePrefix="1" applyNumberFormat="1" applyFont="1" applyBorder="1" applyAlignment="1">
      <alignment vertical="center"/>
    </xf>
    <xf numFmtId="20" fontId="26" fillId="5" borderId="20" xfId="0" applyNumberFormat="1" applyFont="1" applyFill="1" applyBorder="1" applyAlignment="1">
      <alignment horizontal="center" vertical="center"/>
    </xf>
    <xf numFmtId="172" fontId="26" fillId="0" borderId="21" xfId="10" quotePrefix="1" applyNumberFormat="1" applyFont="1" applyBorder="1" applyAlignment="1">
      <alignment vertical="center"/>
    </xf>
    <xf numFmtId="172" fontId="26" fillId="0" borderId="7" xfId="10" quotePrefix="1" applyNumberFormat="1" applyFont="1" applyBorder="1" applyAlignment="1">
      <alignment vertical="center"/>
    </xf>
    <xf numFmtId="20" fontId="26" fillId="5" borderId="135" xfId="0" applyNumberFormat="1" applyFont="1" applyFill="1" applyBorder="1" applyAlignment="1">
      <alignment horizontal="center" vertical="center"/>
    </xf>
    <xf numFmtId="16" fontId="84" fillId="0" borderId="0" xfId="0" applyNumberFormat="1" applyFont="1" applyBorder="1"/>
    <xf numFmtId="2" fontId="26" fillId="0" borderId="45" xfId="10" quotePrefix="1" applyNumberFormat="1" applyFont="1" applyBorder="1" applyAlignment="1">
      <alignment vertical="center"/>
    </xf>
    <xf numFmtId="2" fontId="26" fillId="0" borderId="83" xfId="10" quotePrefix="1" applyNumberFormat="1" applyFont="1" applyBorder="1" applyAlignment="1">
      <alignment vertical="center"/>
    </xf>
    <xf numFmtId="0" fontId="36" fillId="0" borderId="33" xfId="10" quotePrefix="1" applyNumberFormat="1" applyFont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57" xfId="0" applyFill="1" applyBorder="1" applyAlignment="1">
      <alignment horizontal="center"/>
    </xf>
    <xf numFmtId="0" fontId="28" fillId="5" borderId="2" xfId="0" applyFont="1" applyFill="1" applyBorder="1" applyAlignment="1">
      <alignment horizontal="center"/>
    </xf>
    <xf numFmtId="0" fontId="28" fillId="5" borderId="0" xfId="0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/>
    </xf>
    <xf numFmtId="0" fontId="28" fillId="5" borderId="16" xfId="0" applyFont="1" applyFill="1" applyBorder="1" applyAlignment="1">
      <alignment horizontal="center"/>
    </xf>
    <xf numFmtId="0" fontId="28" fillId="5" borderId="4" xfId="0" applyFont="1" applyFill="1" applyBorder="1" applyAlignment="1">
      <alignment horizontal="center"/>
    </xf>
    <xf numFmtId="0" fontId="28" fillId="5" borderId="41" xfId="0" applyFont="1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21" xfId="0" applyFill="1" applyBorder="1" applyAlignment="1">
      <alignment horizontal="center"/>
    </xf>
    <xf numFmtId="0" fontId="0" fillId="0" borderId="44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17" borderId="53" xfId="0" applyFont="1" applyFill="1" applyBorder="1" applyAlignment="1">
      <alignment horizontal="center"/>
    </xf>
    <xf numFmtId="0" fontId="16" fillId="17" borderId="54" xfId="0" applyFont="1" applyFill="1" applyBorder="1" applyAlignment="1">
      <alignment horizontal="center"/>
    </xf>
    <xf numFmtId="0" fontId="16" fillId="17" borderId="55" xfId="0" applyFont="1" applyFill="1" applyBorder="1" applyAlignment="1">
      <alignment horizontal="center"/>
    </xf>
    <xf numFmtId="0" fontId="0" fillId="0" borderId="7" xfId="0" applyBorder="1" applyAlignment="1">
      <alignment horizontal="left" vertical="center" inden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47" xfId="0" applyBorder="1" applyAlignment="1">
      <alignment horizontal="left" vertical="center" indent="1"/>
    </xf>
    <xf numFmtId="0" fontId="0" fillId="0" borderId="8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6" fillId="17" borderId="53" xfId="0" applyFont="1" applyFill="1" applyBorder="1" applyAlignment="1">
      <alignment horizontal="center" vertical="center"/>
    </xf>
    <xf numFmtId="0" fontId="16" fillId="17" borderId="54" xfId="0" applyFont="1" applyFill="1" applyBorder="1" applyAlignment="1">
      <alignment horizontal="center" vertical="center"/>
    </xf>
    <xf numFmtId="0" fontId="16" fillId="17" borderId="55" xfId="0" applyFont="1" applyFill="1" applyBorder="1" applyAlignment="1">
      <alignment horizontal="center" vertical="center"/>
    </xf>
    <xf numFmtId="0" fontId="16" fillId="0" borderId="109" xfId="0" applyFont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28" fillId="5" borderId="11" xfId="0" applyFont="1" applyFill="1" applyBorder="1" applyAlignment="1">
      <alignment horizontal="center" vertical="top"/>
    </xf>
    <xf numFmtId="0" fontId="28" fillId="5" borderId="3" xfId="0" applyFont="1" applyFill="1" applyBorder="1" applyAlignment="1">
      <alignment horizontal="center" vertical="top"/>
    </xf>
    <xf numFmtId="0" fontId="28" fillId="5" borderId="57" xfId="0" applyFont="1" applyFill="1" applyBorder="1" applyAlignment="1">
      <alignment horizontal="center" vertical="top"/>
    </xf>
    <xf numFmtId="0" fontId="0" fillId="0" borderId="44" xfId="0" applyBorder="1" applyAlignment="1">
      <alignment horizontal="left" vertical="center"/>
    </xf>
    <xf numFmtId="0" fontId="0" fillId="0" borderId="47" xfId="0" applyBorder="1" applyAlignment="1">
      <alignment horizontal="left" vertical="center"/>
    </xf>
    <xf numFmtId="0" fontId="26" fillId="5" borderId="3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horizontal="center" vertical="center"/>
    </xf>
    <xf numFmtId="0" fontId="21" fillId="5" borderId="3" xfId="0" applyFont="1" applyFill="1" applyBorder="1" applyAlignment="1">
      <alignment horizontal="center" vertical="center"/>
    </xf>
    <xf numFmtId="14" fontId="16" fillId="5" borderId="4" xfId="0" quotePrefix="1" applyNumberFormat="1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16" fillId="5" borderId="20" xfId="5" applyFont="1" applyFill="1" applyBorder="1" applyAlignment="1">
      <alignment horizontal="center" vertical="center" wrapText="1"/>
    </xf>
    <xf numFmtId="0" fontId="16" fillId="5" borderId="21" xfId="5" applyFont="1" applyFill="1" applyBorder="1" applyAlignment="1">
      <alignment horizontal="center" vertical="center" wrapText="1"/>
    </xf>
    <xf numFmtId="0" fontId="16" fillId="5" borderId="20" xfId="5" applyFont="1" applyFill="1" applyBorder="1" applyAlignment="1">
      <alignment horizontal="center" vertical="center"/>
    </xf>
    <xf numFmtId="0" fontId="16" fillId="5" borderId="21" xfId="5" applyFont="1" applyFill="1" applyBorder="1" applyAlignment="1">
      <alignment horizontal="center" vertical="center"/>
    </xf>
    <xf numFmtId="0" fontId="48" fillId="5" borderId="40" xfId="0" applyFont="1" applyFill="1" applyBorder="1" applyAlignment="1">
      <alignment horizontal="center" vertical="center" wrapText="1"/>
    </xf>
    <xf numFmtId="0" fontId="48" fillId="5" borderId="58" xfId="0" applyFont="1" applyFill="1" applyBorder="1" applyAlignment="1">
      <alignment horizontal="center" vertical="center" wrapText="1"/>
    </xf>
    <xf numFmtId="0" fontId="48" fillId="5" borderId="40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horizontal="center" vertical="center"/>
    </xf>
    <xf numFmtId="0" fontId="48" fillId="5" borderId="58" xfId="0" applyFont="1" applyFill="1" applyBorder="1" applyAlignment="1">
      <alignment horizontal="center" vertical="center"/>
    </xf>
    <xf numFmtId="0" fontId="48" fillId="5" borderId="20" xfId="0" applyFont="1" applyFill="1" applyBorder="1" applyAlignment="1">
      <alignment horizontal="center" vertical="center" wrapText="1"/>
    </xf>
    <xf numFmtId="0" fontId="48" fillId="5" borderId="21" xfId="0" applyFont="1" applyFill="1" applyBorder="1" applyAlignment="1">
      <alignment horizontal="center" vertical="center" wrapText="1"/>
    </xf>
    <xf numFmtId="0" fontId="92" fillId="13" borderId="6" xfId="0" applyFont="1" applyFill="1" applyBorder="1" applyAlignment="1">
      <alignment horizontal="center" vertical="center"/>
    </xf>
    <xf numFmtId="0" fontId="92" fillId="13" borderId="23" xfId="0" applyFont="1" applyFill="1" applyBorder="1" applyAlignment="1">
      <alignment horizontal="center" vertical="center"/>
    </xf>
    <xf numFmtId="0" fontId="92" fillId="13" borderId="14" xfId="0" applyFont="1" applyFill="1" applyBorder="1" applyAlignment="1">
      <alignment horizontal="center" vertical="center"/>
    </xf>
    <xf numFmtId="0" fontId="48" fillId="5" borderId="23" xfId="0" applyFont="1" applyFill="1" applyBorder="1" applyAlignment="1">
      <alignment horizontal="center" vertical="center" wrapText="1"/>
    </xf>
    <xf numFmtId="0" fontId="50" fillId="5" borderId="133" xfId="6" applyFont="1" applyFill="1" applyBorder="1" applyAlignment="1">
      <alignment horizontal="center" vertical="center"/>
    </xf>
    <xf numFmtId="0" fontId="50" fillId="5" borderId="2" xfId="6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6" borderId="64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horizontal="center"/>
    </xf>
    <xf numFmtId="0" fontId="16" fillId="6" borderId="26" xfId="0" applyFont="1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0" fontId="24" fillId="13" borderId="68" xfId="0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0" fontId="24" fillId="13" borderId="57" xfId="0" applyFont="1" applyFill="1" applyBorder="1" applyAlignment="1">
      <alignment horizontal="center" vertical="center"/>
    </xf>
    <xf numFmtId="0" fontId="26" fillId="5" borderId="45" xfId="6" quotePrefix="1" applyNumberFormat="1" applyFont="1" applyFill="1" applyBorder="1" applyAlignment="1">
      <alignment horizontal="center" vertical="center"/>
    </xf>
    <xf numFmtId="0" fontId="26" fillId="5" borderId="19" xfId="6" quotePrefix="1" applyNumberFormat="1" applyFont="1" applyFill="1" applyBorder="1" applyAlignment="1">
      <alignment horizontal="center" vertical="center"/>
    </xf>
    <xf numFmtId="0" fontId="26" fillId="5" borderId="20" xfId="6" quotePrefix="1" applyNumberFormat="1" applyFont="1" applyFill="1" applyBorder="1" applyAlignment="1">
      <alignment horizontal="center" vertical="center"/>
    </xf>
    <xf numFmtId="0" fontId="26" fillId="5" borderId="14" xfId="6" quotePrefix="1" applyNumberFormat="1" applyFont="1" applyFill="1" applyBorder="1" applyAlignment="1">
      <alignment horizontal="center" vertical="center"/>
    </xf>
    <xf numFmtId="20" fontId="16" fillId="5" borderId="45" xfId="6" quotePrefix="1" applyNumberFormat="1" applyFont="1" applyFill="1" applyBorder="1" applyAlignment="1">
      <alignment horizontal="center" vertical="center"/>
    </xf>
    <xf numFmtId="20" fontId="16" fillId="5" borderId="33" xfId="6" quotePrefix="1" applyNumberFormat="1" applyFont="1" applyFill="1" applyBorder="1" applyAlignment="1">
      <alignment horizontal="center" vertical="center"/>
    </xf>
    <xf numFmtId="0" fontId="69" fillId="5" borderId="20" xfId="6" quotePrefix="1" applyNumberFormat="1" applyFont="1" applyFill="1" applyBorder="1" applyAlignment="1">
      <alignment horizontal="center" vertical="center"/>
    </xf>
    <xf numFmtId="0" fontId="69" fillId="5" borderId="21" xfId="6" quotePrefix="1" applyNumberFormat="1" applyFont="1" applyFill="1" applyBorder="1" applyAlignment="1">
      <alignment horizontal="center" vertical="center"/>
    </xf>
    <xf numFmtId="0" fontId="69" fillId="5" borderId="45" xfId="6" quotePrefix="1" applyNumberFormat="1" applyFont="1" applyFill="1" applyBorder="1" applyAlignment="1">
      <alignment horizontal="center" vertical="center"/>
    </xf>
    <xf numFmtId="0" fontId="69" fillId="5" borderId="33" xfId="6" quotePrefix="1" applyNumberFormat="1" applyFont="1" applyFill="1" applyBorder="1" applyAlignment="1">
      <alignment horizontal="center" vertical="center"/>
    </xf>
    <xf numFmtId="0" fontId="61" fillId="2" borderId="40" xfId="6" applyFont="1" applyFill="1" applyBorder="1" applyAlignment="1">
      <alignment horizontal="left" vertical="center"/>
    </xf>
    <xf numFmtId="0" fontId="61" fillId="2" borderId="4" xfId="6" applyFont="1" applyFill="1" applyBorder="1" applyAlignment="1">
      <alignment horizontal="left" vertical="center"/>
    </xf>
    <xf numFmtId="0" fontId="61" fillId="2" borderId="41" xfId="6" applyFont="1" applyFill="1" applyBorder="1" applyAlignment="1">
      <alignment horizontal="left" vertical="center"/>
    </xf>
    <xf numFmtId="14" fontId="61" fillId="2" borderId="20" xfId="6" applyNumberFormat="1" applyFont="1" applyFill="1" applyBorder="1" applyAlignment="1">
      <alignment horizontal="left" vertical="center"/>
    </xf>
    <xf numFmtId="14" fontId="61" fillId="2" borderId="23" xfId="6" applyNumberFormat="1" applyFont="1" applyFill="1" applyBorder="1" applyAlignment="1">
      <alignment horizontal="left" vertical="center"/>
    </xf>
    <xf numFmtId="14" fontId="61" fillId="2" borderId="14" xfId="6" applyNumberFormat="1" applyFont="1" applyFill="1" applyBorder="1" applyAlignment="1">
      <alignment horizontal="left" vertical="center"/>
    </xf>
    <xf numFmtId="0" fontId="61" fillId="2" borderId="20" xfId="6" applyFont="1" applyFill="1" applyBorder="1" applyAlignment="1">
      <alignment horizontal="left" vertical="center"/>
    </xf>
    <xf numFmtId="0" fontId="61" fillId="2" borderId="23" xfId="6" applyFont="1" applyFill="1" applyBorder="1" applyAlignment="1">
      <alignment horizontal="left" vertical="center"/>
    </xf>
    <xf numFmtId="0" fontId="61" fillId="2" borderId="14" xfId="6" applyFont="1" applyFill="1" applyBorder="1" applyAlignment="1">
      <alignment horizontal="left" vertical="center"/>
    </xf>
    <xf numFmtId="0" fontId="61" fillId="2" borderId="68" xfId="6" applyFont="1" applyFill="1" applyBorder="1" applyAlignment="1">
      <alignment horizontal="left" vertical="center"/>
    </xf>
    <xf numFmtId="0" fontId="61" fillId="2" borderId="3" xfId="6" applyFont="1" applyFill="1" applyBorder="1" applyAlignment="1">
      <alignment horizontal="left" vertical="center"/>
    </xf>
    <xf numFmtId="0" fontId="61" fillId="2" borderId="57" xfId="6" applyFont="1" applyFill="1" applyBorder="1" applyAlignment="1">
      <alignment horizontal="left" vertical="center"/>
    </xf>
    <xf numFmtId="20" fontId="16" fillId="5" borderId="20" xfId="6" applyNumberFormat="1" applyFont="1" applyFill="1" applyBorder="1" applyAlignment="1">
      <alignment horizontal="center" vertical="center"/>
    </xf>
    <xf numFmtId="0" fontId="16" fillId="5" borderId="21" xfId="6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20" fontId="16" fillId="5" borderId="2" xfId="5" applyNumberFormat="1" applyFont="1" applyFill="1" applyBorder="1" applyAlignment="1">
      <alignment horizontal="center" vertical="center"/>
    </xf>
    <xf numFmtId="20" fontId="16" fillId="5" borderId="1" xfId="5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/>
    </xf>
    <xf numFmtId="20" fontId="93" fillId="5" borderId="0" xfId="5" quotePrefix="1" applyNumberFormat="1" applyFont="1" applyFill="1" applyBorder="1" applyAlignment="1">
      <alignment horizontal="left" vertical="center"/>
    </xf>
    <xf numFmtId="0" fontId="51" fillId="5" borderId="10" xfId="0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51" fillId="5" borderId="9" xfId="0" applyFont="1" applyFill="1" applyBorder="1" applyAlignment="1">
      <alignment horizontal="center" vertical="center" wrapText="1"/>
    </xf>
    <xf numFmtId="0" fontId="51" fillId="5" borderId="64" xfId="0" applyFont="1" applyFill="1" applyBorder="1" applyAlignment="1">
      <alignment horizontal="center" vertical="center" wrapText="1"/>
    </xf>
    <xf numFmtId="0" fontId="28" fillId="5" borderId="0" xfId="0" applyFont="1" applyFill="1" applyBorder="1" applyAlignment="1">
      <alignment horizontal="center" vertical="center"/>
    </xf>
    <xf numFmtId="0" fontId="24" fillId="13" borderId="11" xfId="0" applyFont="1" applyFill="1" applyBorder="1" applyAlignment="1">
      <alignment horizontal="center" vertical="center"/>
    </xf>
    <xf numFmtId="0" fontId="24" fillId="13" borderId="13" xfId="0" applyFont="1" applyFill="1" applyBorder="1" applyAlignment="1">
      <alignment horizontal="center" vertical="center"/>
    </xf>
    <xf numFmtId="0" fontId="24" fillId="5" borderId="0" xfId="6" applyFont="1" applyFill="1" applyBorder="1" applyAlignment="1">
      <alignment horizontal="center" vertical="center"/>
    </xf>
    <xf numFmtId="0" fontId="24" fillId="5" borderId="22" xfId="6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48" fillId="5" borderId="24" xfId="0" applyFont="1" applyFill="1" applyBorder="1" applyAlignment="1">
      <alignment horizontal="center" vertical="center" wrapText="1"/>
    </xf>
    <xf numFmtId="0" fontId="48" fillId="5" borderId="67" xfId="0" applyFont="1" applyFill="1" applyBorder="1" applyAlignment="1">
      <alignment horizontal="center" vertical="center" wrapText="1"/>
    </xf>
    <xf numFmtId="0" fontId="16" fillId="5" borderId="40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0" fontId="21" fillId="5" borderId="60" xfId="0" applyFont="1" applyFill="1" applyBorder="1" applyAlignment="1">
      <alignment horizontal="center" vertical="center"/>
    </xf>
    <xf numFmtId="0" fontId="21" fillId="5" borderId="44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 wrapText="1"/>
    </xf>
    <xf numFmtId="0" fontId="69" fillId="5" borderId="0" xfId="0" applyFont="1" applyFill="1" applyBorder="1" applyAlignment="1">
      <alignment horizontal="left" vertical="center"/>
    </xf>
    <xf numFmtId="0" fontId="26" fillId="0" borderId="66" xfId="5" applyFont="1" applyBorder="1" applyAlignment="1">
      <alignment horizontal="left" vertical="center"/>
    </xf>
    <xf numFmtId="0" fontId="26" fillId="0" borderId="32" xfId="5" applyFont="1" applyBorder="1" applyAlignment="1">
      <alignment horizontal="left" vertical="center"/>
    </xf>
    <xf numFmtId="0" fontId="26" fillId="0" borderId="33" xfId="5" applyFont="1" applyBorder="1" applyAlignment="1">
      <alignment horizontal="left" vertical="center"/>
    </xf>
    <xf numFmtId="0" fontId="62" fillId="0" borderId="20" xfId="6" quotePrefix="1" applyFont="1" applyFill="1" applyBorder="1" applyAlignment="1">
      <alignment horizontal="center"/>
    </xf>
    <xf numFmtId="0" fontId="62" fillId="0" borderId="23" xfId="6" applyFont="1" applyFill="1" applyBorder="1" applyAlignment="1">
      <alignment horizontal="center"/>
    </xf>
    <xf numFmtId="0" fontId="62" fillId="0" borderId="14" xfId="6" applyFont="1" applyFill="1" applyBorder="1" applyAlignment="1">
      <alignment horizontal="center"/>
    </xf>
    <xf numFmtId="0" fontId="28" fillId="0" borderId="45" xfId="0" applyFont="1" applyFill="1" applyBorder="1" applyAlignment="1">
      <alignment horizontal="center"/>
    </xf>
    <xf numFmtId="0" fontId="28" fillId="0" borderId="32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/>
    </xf>
    <xf numFmtId="0" fontId="41" fillId="0" borderId="5" xfId="5" applyFont="1" applyBorder="1" applyAlignment="1">
      <alignment horizontal="center"/>
    </xf>
    <xf numFmtId="0" fontId="41" fillId="0" borderId="22" xfId="5" applyFont="1" applyBorder="1" applyAlignment="1">
      <alignment horizontal="center"/>
    </xf>
    <xf numFmtId="0" fontId="41" fillId="0" borderId="26" xfId="5" applyFont="1" applyBorder="1" applyAlignment="1">
      <alignment horizontal="center"/>
    </xf>
    <xf numFmtId="0" fontId="26" fillId="0" borderId="6" xfId="0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63" fillId="0" borderId="20" xfId="6" applyFont="1" applyFill="1" applyBorder="1" applyAlignment="1">
      <alignment horizontal="center"/>
    </xf>
    <xf numFmtId="0" fontId="63" fillId="0" borderId="23" xfId="6" applyFont="1" applyFill="1" applyBorder="1" applyAlignment="1">
      <alignment horizontal="center"/>
    </xf>
    <xf numFmtId="0" fontId="63" fillId="0" borderId="14" xfId="6" applyFont="1" applyFill="1" applyBorder="1" applyAlignment="1">
      <alignment horizontal="center"/>
    </xf>
    <xf numFmtId="0" fontId="28" fillId="5" borderId="20" xfId="0" applyFont="1" applyFill="1" applyBorder="1" applyAlignment="1">
      <alignment horizontal="center" vertical="center"/>
    </xf>
    <xf numFmtId="0" fontId="28" fillId="5" borderId="23" xfId="0" applyFont="1" applyFill="1" applyBorder="1" applyAlignment="1">
      <alignment horizontal="center" vertical="center"/>
    </xf>
    <xf numFmtId="0" fontId="28" fillId="5" borderId="14" xfId="0" applyFont="1" applyFill="1" applyBorder="1" applyAlignment="1">
      <alignment horizontal="center" vertical="center"/>
    </xf>
    <xf numFmtId="0" fontId="26" fillId="0" borderId="6" xfId="5" applyFont="1" applyBorder="1" applyAlignment="1">
      <alignment horizontal="left" vertical="center"/>
    </xf>
    <xf numFmtId="0" fontId="26" fillId="0" borderId="23" xfId="5" applyFont="1" applyBorder="1" applyAlignment="1">
      <alignment horizontal="left" vertical="center"/>
    </xf>
    <xf numFmtId="0" fontId="26" fillId="0" borderId="21" xfId="5" applyFont="1" applyBorder="1" applyAlignment="1">
      <alignment horizontal="left" vertical="center"/>
    </xf>
    <xf numFmtId="164" fontId="26" fillId="13" borderId="53" xfId="5" applyNumberFormat="1" applyFont="1" applyFill="1" applyBorder="1" applyAlignment="1">
      <alignment horizontal="center" vertical="center"/>
    </xf>
    <xf numFmtId="164" fontId="26" fillId="13" borderId="54" xfId="5" applyNumberFormat="1" applyFont="1" applyFill="1" applyBorder="1" applyAlignment="1">
      <alignment horizontal="center" vertical="center"/>
    </xf>
    <xf numFmtId="164" fontId="26" fillId="13" borderId="55" xfId="5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6" fillId="5" borderId="40" xfId="5" applyFont="1" applyFill="1" applyBorder="1" applyAlignment="1">
      <alignment horizontal="center" vertical="center"/>
    </xf>
    <xf numFmtId="0" fontId="16" fillId="5" borderId="4" xfId="5" applyFont="1" applyFill="1" applyBorder="1" applyAlignment="1">
      <alignment horizontal="center" vertical="center"/>
    </xf>
    <xf numFmtId="0" fontId="16" fillId="5" borderId="58" xfId="5" applyFont="1" applyFill="1" applyBorder="1" applyAlignment="1">
      <alignment horizontal="center" vertical="center"/>
    </xf>
    <xf numFmtId="164" fontId="16" fillId="5" borderId="2" xfId="5" applyNumberFormat="1" applyFont="1" applyFill="1" applyBorder="1" applyAlignment="1">
      <alignment horizontal="center" vertical="center"/>
    </xf>
    <xf numFmtId="164" fontId="16" fillId="5" borderId="1" xfId="5" applyNumberFormat="1" applyFont="1" applyFill="1" applyBorder="1" applyAlignment="1">
      <alignment horizontal="center" vertical="center"/>
    </xf>
    <xf numFmtId="0" fontId="87" fillId="5" borderId="2" xfId="0" applyFont="1" applyFill="1" applyBorder="1" applyAlignment="1">
      <alignment horizontal="left" vertical="center"/>
    </xf>
    <xf numFmtId="0" fontId="87" fillId="5" borderId="0" xfId="0" applyFont="1" applyFill="1" applyBorder="1" applyAlignment="1">
      <alignment horizontal="left" vertical="center"/>
    </xf>
    <xf numFmtId="0" fontId="87" fillId="5" borderId="1" xfId="0" applyFont="1" applyFill="1" applyBorder="1" applyAlignment="1">
      <alignment horizontal="left" vertical="center"/>
    </xf>
    <xf numFmtId="0" fontId="16" fillId="5" borderId="24" xfId="5" applyFont="1" applyFill="1" applyBorder="1" applyAlignment="1">
      <alignment horizontal="center" vertical="center" wrapText="1"/>
    </xf>
    <xf numFmtId="0" fontId="16" fillId="5" borderId="25" xfId="5" applyFont="1" applyFill="1" applyBorder="1" applyAlignment="1">
      <alignment horizontal="center" vertical="center" wrapText="1"/>
    </xf>
    <xf numFmtId="0" fontId="16" fillId="5" borderId="67" xfId="5" applyFont="1" applyFill="1" applyBorder="1" applyAlignment="1">
      <alignment horizontal="center" vertical="center" wrapText="1"/>
    </xf>
    <xf numFmtId="0" fontId="16" fillId="5" borderId="40" xfId="5" applyFont="1" applyFill="1" applyBorder="1" applyAlignment="1">
      <alignment horizontal="center" vertical="center" wrapText="1"/>
    </xf>
    <xf numFmtId="0" fontId="16" fillId="5" borderId="4" xfId="5" applyFont="1" applyFill="1" applyBorder="1" applyAlignment="1">
      <alignment horizontal="center" vertical="center" wrapText="1"/>
    </xf>
    <xf numFmtId="0" fontId="16" fillId="5" borderId="58" xfId="5" applyFont="1" applyFill="1" applyBorder="1" applyAlignment="1">
      <alignment horizontal="center" vertical="center" wrapText="1"/>
    </xf>
    <xf numFmtId="0" fontId="26" fillId="6" borderId="5" xfId="0" quotePrefix="1" applyNumberFormat="1" applyFont="1" applyFill="1" applyBorder="1" applyAlignment="1">
      <alignment horizontal="center" vertical="center"/>
    </xf>
    <xf numFmtId="0" fontId="26" fillId="6" borderId="22" xfId="0" quotePrefix="1" applyNumberFormat="1" applyFont="1" applyFill="1" applyBorder="1" applyAlignment="1">
      <alignment horizontal="center" vertical="center"/>
    </xf>
    <xf numFmtId="0" fontId="26" fillId="6" borderId="26" xfId="0" quotePrefix="1" applyNumberFormat="1" applyFont="1" applyFill="1" applyBorder="1" applyAlignment="1">
      <alignment horizontal="center" vertical="center"/>
    </xf>
    <xf numFmtId="0" fontId="69" fillId="5" borderId="1" xfId="0" applyFont="1" applyFill="1" applyBorder="1" applyAlignment="1">
      <alignment horizontal="left" vertical="center"/>
    </xf>
    <xf numFmtId="0" fontId="26" fillId="13" borderId="53" xfId="5" applyFont="1" applyFill="1" applyBorder="1" applyAlignment="1">
      <alignment horizontal="center"/>
    </xf>
    <xf numFmtId="0" fontId="26" fillId="13" borderId="54" xfId="5" applyFont="1" applyFill="1" applyBorder="1" applyAlignment="1">
      <alignment horizontal="center"/>
    </xf>
    <xf numFmtId="0" fontId="26" fillId="13" borderId="55" xfId="5" applyFont="1" applyFill="1" applyBorder="1" applyAlignment="1">
      <alignment horizontal="center"/>
    </xf>
    <xf numFmtId="0" fontId="16" fillId="5" borderId="52" xfId="5" applyFont="1" applyFill="1" applyBorder="1" applyAlignment="1">
      <alignment horizontal="left"/>
    </xf>
    <xf numFmtId="164" fontId="16" fillId="5" borderId="78" xfId="5" applyNumberFormat="1" applyFont="1" applyFill="1" applyBorder="1" applyAlignment="1">
      <alignment horizontal="center"/>
    </xf>
    <xf numFmtId="164" fontId="16" fillId="5" borderId="59" xfId="5" applyNumberFormat="1" applyFont="1" applyFill="1" applyBorder="1" applyAlignment="1">
      <alignment horizontal="center"/>
    </xf>
    <xf numFmtId="0" fontId="26" fillId="0" borderId="0" xfId="0" applyFont="1" applyBorder="1" applyAlignment="1">
      <alignment horizontal="left"/>
    </xf>
    <xf numFmtId="0" fontId="28" fillId="5" borderId="0" xfId="5" applyFont="1" applyFill="1" applyBorder="1" applyAlignment="1">
      <alignment horizontal="center" vertical="center"/>
    </xf>
    <xf numFmtId="0" fontId="36" fillId="5" borderId="2" xfId="10" quotePrefix="1" applyNumberFormat="1" applyFont="1" applyFill="1" applyBorder="1" applyAlignment="1">
      <alignment horizontal="center" vertical="center"/>
    </xf>
    <xf numFmtId="0" fontId="36" fillId="5" borderId="1" xfId="10" quotePrefix="1" applyNumberFormat="1" applyFont="1" applyFill="1" applyBorder="1" applyAlignment="1">
      <alignment horizontal="center" vertical="center"/>
    </xf>
    <xf numFmtId="20" fontId="16" fillId="5" borderId="16" xfId="5" applyNumberFormat="1" applyFont="1" applyFill="1" applyBorder="1" applyAlignment="1">
      <alignment horizontal="center" vertical="center"/>
    </xf>
    <xf numFmtId="20" fontId="16" fillId="5" borderId="41" xfId="5" applyNumberFormat="1" applyFont="1" applyFill="1" applyBorder="1" applyAlignment="1">
      <alignment horizontal="center" vertical="center"/>
    </xf>
    <xf numFmtId="0" fontId="16" fillId="5" borderId="0" xfId="5" applyFont="1" applyFill="1" applyBorder="1" applyAlignment="1">
      <alignment horizontal="left" vertical="top"/>
    </xf>
    <xf numFmtId="0" fontId="16" fillId="5" borderId="0" xfId="5" applyFont="1" applyFill="1" applyBorder="1" applyAlignment="1">
      <alignment horizontal="left"/>
    </xf>
    <xf numFmtId="0" fontId="63" fillId="5" borderId="0" xfId="6" applyFont="1" applyFill="1" applyBorder="1" applyAlignment="1">
      <alignment horizontal="center"/>
    </xf>
    <xf numFmtId="0" fontId="26" fillId="0" borderId="7" xfId="5" applyFont="1" applyBorder="1" applyAlignment="1">
      <alignment horizontal="left" vertical="center"/>
    </xf>
    <xf numFmtId="20" fontId="26" fillId="5" borderId="15" xfId="5" applyNumberFormat="1" applyFont="1" applyFill="1" applyBorder="1" applyAlignment="1">
      <alignment horizontal="center"/>
    </xf>
    <xf numFmtId="20" fontId="26" fillId="5" borderId="12" xfId="5" applyNumberFormat="1" applyFont="1" applyFill="1" applyBorder="1" applyAlignment="1">
      <alignment horizontal="center"/>
    </xf>
    <xf numFmtId="164" fontId="26" fillId="5" borderId="15" xfId="5" applyNumberFormat="1" applyFont="1" applyFill="1" applyBorder="1" applyAlignment="1">
      <alignment horizontal="center"/>
    </xf>
    <xf numFmtId="164" fontId="26" fillId="5" borderId="12" xfId="5" applyNumberFormat="1" applyFont="1" applyFill="1" applyBorder="1" applyAlignment="1">
      <alignment horizontal="center"/>
    </xf>
    <xf numFmtId="0" fontId="87" fillId="5" borderId="78" xfId="0" applyFont="1" applyFill="1" applyBorder="1" applyAlignment="1">
      <alignment horizontal="left" vertical="center"/>
    </xf>
    <xf numFmtId="0" fontId="87" fillId="5" borderId="52" xfId="0" applyFont="1" applyFill="1" applyBorder="1" applyAlignment="1">
      <alignment horizontal="left" vertical="center"/>
    </xf>
    <xf numFmtId="0" fontId="87" fillId="5" borderId="59" xfId="0" applyFont="1" applyFill="1" applyBorder="1" applyAlignment="1">
      <alignment horizontal="left" vertical="center"/>
    </xf>
    <xf numFmtId="164" fontId="26" fillId="5" borderId="50" xfId="5" applyNumberFormat="1" applyFont="1" applyFill="1" applyBorder="1" applyAlignment="1">
      <alignment horizontal="center"/>
    </xf>
    <xf numFmtId="164" fontId="26" fillId="5" borderId="51" xfId="5" applyNumberFormat="1" applyFont="1" applyFill="1" applyBorder="1" applyAlignment="1">
      <alignment horizontal="center"/>
    </xf>
    <xf numFmtId="0" fontId="16" fillId="5" borderId="15" xfId="5" applyFont="1" applyFill="1" applyBorder="1" applyAlignment="1">
      <alignment horizontal="left"/>
    </xf>
    <xf numFmtId="0" fontId="16" fillId="5" borderId="12" xfId="5" applyFont="1" applyFill="1" applyBorder="1" applyAlignment="1">
      <alignment horizontal="left"/>
    </xf>
    <xf numFmtId="0" fontId="28" fillId="5" borderId="3" xfId="0" applyFont="1" applyFill="1" applyBorder="1" applyAlignment="1">
      <alignment horizontal="center" vertical="center"/>
    </xf>
    <xf numFmtId="0" fontId="16" fillId="5" borderId="50" xfId="5" applyFont="1" applyFill="1" applyBorder="1" applyAlignment="1">
      <alignment horizontal="left"/>
    </xf>
    <xf numFmtId="0" fontId="16" fillId="5" borderId="51" xfId="5" applyFont="1" applyFill="1" applyBorder="1" applyAlignment="1">
      <alignment horizontal="left"/>
    </xf>
    <xf numFmtId="0" fontId="28" fillId="5" borderId="35" xfId="5" applyFont="1" applyFill="1" applyBorder="1" applyAlignment="1">
      <alignment horizontal="left" vertical="center" indent="3"/>
    </xf>
    <xf numFmtId="0" fontId="28" fillId="5" borderId="0" xfId="0" applyFont="1" applyFill="1" applyBorder="1" applyAlignment="1">
      <alignment horizontal="center" vertical="top"/>
    </xf>
    <xf numFmtId="0" fontId="26" fillId="5" borderId="0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1" fillId="0" borderId="46" xfId="5" applyFont="1" applyBorder="1" applyAlignment="1">
      <alignment horizontal="center"/>
    </xf>
    <xf numFmtId="0" fontId="41" fillId="0" borderId="37" xfId="5" applyFont="1" applyBorder="1" applyAlignment="1">
      <alignment horizontal="center"/>
    </xf>
    <xf numFmtId="0" fontId="41" fillId="0" borderId="38" xfId="5" applyFont="1" applyBorder="1" applyAlignment="1">
      <alignment horizontal="center"/>
    </xf>
    <xf numFmtId="0" fontId="26" fillId="0" borderId="7" xfId="0" applyFont="1" applyBorder="1" applyAlignment="1">
      <alignment horizontal="left" vertical="center"/>
    </xf>
    <xf numFmtId="0" fontId="16" fillId="5" borderId="15" xfId="5" applyFont="1" applyFill="1" applyBorder="1" applyAlignment="1"/>
    <xf numFmtId="0" fontId="16" fillId="5" borderId="0" xfId="5" applyFont="1" applyFill="1" applyBorder="1" applyAlignment="1"/>
    <xf numFmtId="0" fontId="16" fillId="5" borderId="12" xfId="5" applyFont="1" applyFill="1" applyBorder="1" applyAlignment="1"/>
    <xf numFmtId="0" fontId="16" fillId="5" borderId="48" xfId="5" applyFont="1" applyFill="1" applyBorder="1" applyAlignment="1"/>
    <xf numFmtId="0" fontId="16" fillId="5" borderId="35" xfId="5" applyFont="1" applyFill="1" applyBorder="1" applyAlignment="1"/>
    <xf numFmtId="0" fontId="16" fillId="5" borderId="36" xfId="5" applyFont="1" applyFill="1" applyBorder="1" applyAlignment="1"/>
    <xf numFmtId="0" fontId="28" fillId="5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/>
    </xf>
    <xf numFmtId="0" fontId="63" fillId="0" borderId="7" xfId="6" applyFont="1" applyFill="1" applyBorder="1" applyAlignment="1">
      <alignment horizontal="center"/>
    </xf>
    <xf numFmtId="20" fontId="0" fillId="5" borderId="35" xfId="5" applyNumberFormat="1" applyFont="1" applyFill="1" applyBorder="1" applyAlignment="1">
      <alignment horizontal="left" vertical="center" indent="11"/>
    </xf>
    <xf numFmtId="20" fontId="28" fillId="5" borderId="35" xfId="5" applyNumberFormat="1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4" fillId="7" borderId="9" xfId="0" applyFont="1" applyFill="1" applyBorder="1" applyAlignment="1">
      <alignment horizontal="center" vertical="center"/>
    </xf>
    <xf numFmtId="0" fontId="24" fillId="7" borderId="64" xfId="0" applyFont="1" applyFill="1" applyBorder="1" applyAlignment="1">
      <alignment horizontal="center" vertical="center"/>
    </xf>
    <xf numFmtId="49" fontId="26" fillId="5" borderId="8" xfId="0" applyNumberFormat="1" applyFont="1" applyFill="1" applyBorder="1" applyAlignment="1">
      <alignment horizontal="center" vertical="center"/>
    </xf>
    <xf numFmtId="49" fontId="26" fillId="5" borderId="69" xfId="0" applyNumberFormat="1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center" wrapText="1"/>
    </xf>
    <xf numFmtId="0" fontId="48" fillId="5" borderId="64" xfId="0" applyFont="1" applyFill="1" applyBorder="1" applyAlignment="1">
      <alignment horizontal="center" vertical="center" wrapText="1"/>
    </xf>
    <xf numFmtId="0" fontId="16" fillId="5" borderId="9" xfId="5" applyFont="1" applyFill="1" applyBorder="1" applyAlignment="1">
      <alignment horizontal="center" vertical="center" wrapText="1"/>
    </xf>
    <xf numFmtId="0" fontId="16" fillId="5" borderId="22" xfId="5" applyFont="1" applyFill="1" applyBorder="1" applyAlignment="1">
      <alignment horizontal="center" vertical="center" wrapText="1"/>
    </xf>
    <xf numFmtId="0" fontId="16" fillId="5" borderId="64" xfId="5" applyFont="1" applyFill="1" applyBorder="1" applyAlignment="1">
      <alignment horizontal="center" vertical="center" wrapText="1"/>
    </xf>
    <xf numFmtId="0" fontId="48" fillId="5" borderId="9" xfId="0" applyFont="1" applyFill="1" applyBorder="1" applyAlignment="1">
      <alignment horizontal="center" vertical="center"/>
    </xf>
    <xf numFmtId="0" fontId="48" fillId="5" borderId="6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0" xfId="0" applyFont="1" applyFill="1" applyBorder="1" applyAlignment="1">
      <alignment horizontal="left" vertical="center"/>
    </xf>
    <xf numFmtId="0" fontId="16" fillId="5" borderId="1" xfId="0" applyFont="1" applyFill="1" applyBorder="1" applyAlignment="1">
      <alignment horizontal="left" vertical="center"/>
    </xf>
    <xf numFmtId="0" fontId="16" fillId="5" borderId="15" xfId="5" quotePrefix="1" applyFont="1" applyFill="1" applyBorder="1" applyAlignment="1">
      <alignment horizontal="left"/>
    </xf>
    <xf numFmtId="0" fontId="16" fillId="5" borderId="0" xfId="5" quotePrefix="1" applyFont="1" applyFill="1" applyBorder="1" applyAlignment="1">
      <alignment horizontal="left"/>
    </xf>
    <xf numFmtId="0" fontId="16" fillId="5" borderId="12" xfId="5" quotePrefix="1" applyFont="1" applyFill="1" applyBorder="1" applyAlignment="1">
      <alignment horizontal="left"/>
    </xf>
    <xf numFmtId="164" fontId="26" fillId="5" borderId="2" xfId="5" quotePrefix="1" applyNumberFormat="1" applyFont="1" applyFill="1" applyBorder="1" applyAlignment="1">
      <alignment horizontal="center" vertical="center"/>
    </xf>
    <xf numFmtId="164" fontId="26" fillId="5" borderId="1" xfId="5" applyNumberFormat="1" applyFont="1" applyFill="1" applyBorder="1" applyAlignment="1">
      <alignment horizontal="center" vertical="center"/>
    </xf>
    <xf numFmtId="20" fontId="26" fillId="5" borderId="2" xfId="5" applyNumberFormat="1" applyFont="1" applyFill="1" applyBorder="1" applyAlignment="1">
      <alignment horizontal="center" vertical="center"/>
    </xf>
    <xf numFmtId="0" fontId="16" fillId="5" borderId="9" xfId="5" applyFont="1" applyFill="1" applyBorder="1" applyAlignment="1">
      <alignment horizontal="center" vertical="center"/>
    </xf>
    <xf numFmtId="0" fontId="16" fillId="5" borderId="22" xfId="5" applyFont="1" applyFill="1" applyBorder="1" applyAlignment="1">
      <alignment horizontal="center" vertical="center"/>
    </xf>
    <xf numFmtId="0" fontId="16" fillId="5" borderId="64" xfId="5" applyFont="1" applyFill="1" applyBorder="1" applyAlignment="1">
      <alignment horizontal="center" vertical="center"/>
    </xf>
    <xf numFmtId="20" fontId="26" fillId="5" borderId="34" xfId="5" applyNumberFormat="1" applyFont="1" applyFill="1" applyBorder="1" applyAlignment="1">
      <alignment horizontal="center" vertical="center"/>
    </xf>
    <xf numFmtId="164" fontId="26" fillId="5" borderId="49" xfId="5" applyNumberFormat="1" applyFont="1" applyFill="1" applyBorder="1" applyAlignment="1">
      <alignment horizontal="center" vertical="center"/>
    </xf>
    <xf numFmtId="20" fontId="26" fillId="5" borderId="1" xfId="5" applyNumberFormat="1" applyFont="1" applyFill="1" applyBorder="1" applyAlignment="1">
      <alignment horizontal="center" vertical="center"/>
    </xf>
    <xf numFmtId="0" fontId="16" fillId="5" borderId="2" xfId="5" applyFont="1" applyFill="1" applyBorder="1" applyAlignment="1">
      <alignment horizontal="left" vertical="top"/>
    </xf>
    <xf numFmtId="0" fontId="16" fillId="5" borderId="1" xfId="5" applyFont="1" applyFill="1" applyBorder="1" applyAlignment="1">
      <alignment horizontal="left" vertical="top"/>
    </xf>
    <xf numFmtId="20" fontId="26" fillId="5" borderId="0" xfId="5" applyNumberFormat="1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/>
    </xf>
    <xf numFmtId="0" fontId="16" fillId="5" borderId="64" xfId="0" applyFont="1" applyFill="1" applyBorder="1" applyAlignment="1">
      <alignment horizontal="center" vertical="center"/>
    </xf>
    <xf numFmtId="49" fontId="26" fillId="5" borderId="10" xfId="0" applyNumberFormat="1" applyFont="1" applyFill="1" applyBorder="1" applyAlignment="1">
      <alignment horizontal="left" vertical="center"/>
    </xf>
    <xf numFmtId="49" fontId="26" fillId="5" borderId="68" xfId="0" applyNumberFormat="1" applyFont="1" applyFill="1" applyBorder="1" applyAlignment="1">
      <alignment horizontal="left" vertical="center"/>
    </xf>
    <xf numFmtId="0" fontId="21" fillId="5" borderId="47" xfId="0" applyFont="1" applyFill="1" applyBorder="1" applyAlignment="1">
      <alignment horizontal="center" vertical="center"/>
    </xf>
    <xf numFmtId="2" fontId="36" fillId="0" borderId="8" xfId="10" quotePrefix="1" applyNumberFormat="1" applyFont="1" applyBorder="1" applyAlignment="1">
      <alignment horizontal="center" vertical="center"/>
    </xf>
    <xf numFmtId="2" fontId="36" fillId="0" borderId="69" xfId="10" quotePrefix="1" applyNumberFormat="1" applyFont="1" applyBorder="1" applyAlignment="1">
      <alignment horizontal="center" vertical="center"/>
    </xf>
    <xf numFmtId="0" fontId="36" fillId="0" borderId="8" xfId="10" quotePrefix="1" applyNumberFormat="1" applyFont="1" applyBorder="1" applyAlignment="1">
      <alignment horizontal="center" vertical="center"/>
    </xf>
    <xf numFmtId="0" fontId="36" fillId="0" borderId="69" xfId="10" quotePrefix="1" applyNumberFormat="1" applyFont="1" applyBorder="1" applyAlignment="1">
      <alignment horizontal="center" vertical="center"/>
    </xf>
    <xf numFmtId="0" fontId="16" fillId="5" borderId="64" xfId="0" applyFont="1" applyFill="1" applyBorder="1" applyAlignment="1">
      <alignment horizontal="center" vertical="center" wrapText="1"/>
    </xf>
    <xf numFmtId="0" fontId="9" fillId="2" borderId="24" xfId="6" applyFont="1" applyFill="1" applyBorder="1" applyAlignment="1">
      <alignment horizontal="left" vertical="center"/>
    </xf>
    <xf numFmtId="0" fontId="9" fillId="2" borderId="25" xfId="6" applyFont="1" applyFill="1" applyBorder="1" applyAlignment="1">
      <alignment horizontal="left" vertical="center"/>
    </xf>
    <xf numFmtId="0" fontId="9" fillId="2" borderId="65" xfId="6" applyFont="1" applyFill="1" applyBorder="1" applyAlignment="1">
      <alignment horizontal="left" vertical="center"/>
    </xf>
    <xf numFmtId="14" fontId="9" fillId="2" borderId="20" xfId="6" applyNumberFormat="1" applyFont="1" applyFill="1" applyBorder="1" applyAlignment="1">
      <alignment horizontal="left" vertical="center"/>
    </xf>
    <xf numFmtId="14" fontId="9" fillId="2" borderId="23" xfId="6" applyNumberFormat="1" applyFont="1" applyFill="1" applyBorder="1" applyAlignment="1">
      <alignment horizontal="left" vertical="center"/>
    </xf>
    <xf numFmtId="14" fontId="9" fillId="2" borderId="14" xfId="6" applyNumberFormat="1" applyFont="1" applyFill="1" applyBorder="1" applyAlignment="1">
      <alignment horizontal="left" vertical="center"/>
    </xf>
    <xf numFmtId="0" fontId="9" fillId="2" borderId="20" xfId="6" applyFont="1" applyFill="1" applyBorder="1" applyAlignment="1">
      <alignment horizontal="left" vertical="center"/>
    </xf>
    <xf numFmtId="0" fontId="9" fillId="2" borderId="23" xfId="6" applyFont="1" applyFill="1" applyBorder="1" applyAlignment="1">
      <alignment horizontal="left" vertical="center"/>
    </xf>
    <xf numFmtId="0" fontId="9" fillId="2" borderId="14" xfId="6" applyFont="1" applyFill="1" applyBorder="1" applyAlignment="1">
      <alignment horizontal="left" vertical="center"/>
    </xf>
    <xf numFmtId="0" fontId="9" fillId="2" borderId="45" xfId="6" applyFont="1" applyFill="1" applyBorder="1" applyAlignment="1">
      <alignment horizontal="left" vertical="center"/>
    </xf>
    <xf numFmtId="0" fontId="9" fillId="2" borderId="32" xfId="6" applyFont="1" applyFill="1" applyBorder="1" applyAlignment="1">
      <alignment horizontal="left" vertical="center"/>
    </xf>
    <xf numFmtId="0" fontId="9" fillId="2" borderId="19" xfId="6" applyFont="1" applyFill="1" applyBorder="1" applyAlignment="1">
      <alignment horizontal="left" vertical="center"/>
    </xf>
    <xf numFmtId="0" fontId="16" fillId="5" borderId="24" xfId="5" applyFont="1" applyFill="1" applyBorder="1" applyAlignment="1">
      <alignment horizontal="center" vertical="center"/>
    </xf>
    <xf numFmtId="0" fontId="16" fillId="5" borderId="67" xfId="5" applyFont="1" applyFill="1" applyBorder="1" applyAlignment="1">
      <alignment horizontal="center" vertical="center"/>
    </xf>
    <xf numFmtId="0" fontId="48" fillId="5" borderId="25" xfId="0" applyFont="1" applyFill="1" applyBorder="1" applyAlignment="1">
      <alignment horizontal="center" vertical="center" wrapText="1"/>
    </xf>
    <xf numFmtId="14" fontId="16" fillId="5" borderId="25" xfId="0" quotePrefix="1" applyNumberFormat="1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51" fillId="5" borderId="40" xfId="0" applyFont="1" applyFill="1" applyBorder="1" applyAlignment="1">
      <alignment horizontal="center" vertical="center" wrapText="1"/>
    </xf>
    <xf numFmtId="0" fontId="51" fillId="5" borderId="58" xfId="0" applyFont="1" applyFill="1" applyBorder="1" applyAlignment="1">
      <alignment horizontal="center" vertical="center" wrapText="1"/>
    </xf>
    <xf numFmtId="0" fontId="26" fillId="7" borderId="93" xfId="5" applyFont="1" applyFill="1" applyBorder="1" applyAlignment="1">
      <alignment horizontal="center"/>
    </xf>
    <xf numFmtId="0" fontId="26" fillId="7" borderId="73" xfId="5" applyFont="1" applyFill="1" applyBorder="1" applyAlignment="1">
      <alignment horizontal="center"/>
    </xf>
    <xf numFmtId="0" fontId="26" fillId="7" borderId="74" xfId="5" applyFont="1" applyFill="1" applyBorder="1" applyAlignment="1">
      <alignment horizontal="center"/>
    </xf>
    <xf numFmtId="164" fontId="26" fillId="7" borderId="93" xfId="5" applyNumberFormat="1" applyFont="1" applyFill="1" applyBorder="1" applyAlignment="1">
      <alignment horizontal="center" vertical="center"/>
    </xf>
    <xf numFmtId="164" fontId="26" fillId="7" borderId="73" xfId="5" applyNumberFormat="1" applyFont="1" applyFill="1" applyBorder="1" applyAlignment="1">
      <alignment horizontal="center" vertical="center"/>
    </xf>
    <xf numFmtId="164" fontId="26" fillId="7" borderId="52" xfId="5" applyNumberFormat="1" applyFont="1" applyFill="1" applyBorder="1" applyAlignment="1">
      <alignment horizontal="center" vertical="center"/>
    </xf>
    <xf numFmtId="164" fontId="26" fillId="7" borderId="74" xfId="5" applyNumberFormat="1" applyFont="1" applyFill="1" applyBorder="1" applyAlignment="1">
      <alignment horizontal="center" vertical="center"/>
    </xf>
    <xf numFmtId="0" fontId="91" fillId="23" borderId="45" xfId="0" applyFont="1" applyFill="1" applyBorder="1" applyAlignment="1">
      <alignment horizontal="center" vertical="center"/>
    </xf>
    <xf numFmtId="0" fontId="91" fillId="23" borderId="32" xfId="0" applyFont="1" applyFill="1" applyBorder="1" applyAlignment="1">
      <alignment horizontal="center" vertical="center"/>
    </xf>
    <xf numFmtId="0" fontId="91" fillId="23" borderId="19" xfId="0" applyFont="1" applyFill="1" applyBorder="1" applyAlignment="1">
      <alignment horizontal="center" vertical="center"/>
    </xf>
    <xf numFmtId="0" fontId="50" fillId="5" borderId="44" xfId="6" applyFont="1" applyFill="1" applyBorder="1" applyAlignment="1">
      <alignment horizontal="center" vertical="center"/>
    </xf>
    <xf numFmtId="0" fontId="50" fillId="5" borderId="47" xfId="6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/>
    </xf>
    <xf numFmtId="0" fontId="16" fillId="6" borderId="1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 vertical="center" wrapText="1"/>
    </xf>
    <xf numFmtId="0" fontId="24" fillId="7" borderId="22" xfId="0" applyFont="1" applyFill="1" applyBorder="1" applyAlignment="1">
      <alignment horizontal="center" vertical="center"/>
    </xf>
    <xf numFmtId="0" fontId="24" fillId="5" borderId="10" xfId="0" quotePrefix="1" applyNumberFormat="1" applyFont="1" applyFill="1" applyBorder="1" applyAlignment="1">
      <alignment horizontal="center" vertical="center"/>
    </xf>
    <xf numFmtId="0" fontId="24" fillId="5" borderId="18" xfId="0" quotePrefix="1" applyNumberFormat="1" applyFont="1" applyFill="1" applyBorder="1" applyAlignment="1">
      <alignment horizontal="center" vertical="center"/>
    </xf>
    <xf numFmtId="0" fontId="24" fillId="5" borderId="68" xfId="0" quotePrefix="1" applyNumberFormat="1" applyFont="1" applyFill="1" applyBorder="1" applyAlignment="1">
      <alignment horizontal="center" vertical="center"/>
    </xf>
    <xf numFmtId="0" fontId="24" fillId="5" borderId="13" xfId="0" quotePrefix="1" applyNumberFormat="1" applyFont="1" applyFill="1" applyBorder="1" applyAlignment="1">
      <alignment horizontal="center" vertical="center"/>
    </xf>
    <xf numFmtId="20" fontId="26" fillId="5" borderId="17" xfId="6" applyNumberFormat="1" applyFont="1" applyFill="1" applyBorder="1" applyAlignment="1">
      <alignment horizontal="center" vertical="center"/>
    </xf>
    <xf numFmtId="20" fontId="26" fillId="5" borderId="18" xfId="6" applyNumberFormat="1" applyFont="1" applyFill="1" applyBorder="1" applyAlignment="1">
      <alignment horizontal="center" vertical="center"/>
    </xf>
    <xf numFmtId="20" fontId="26" fillId="5" borderId="68" xfId="6" applyNumberFormat="1" applyFont="1" applyFill="1" applyBorder="1" applyAlignment="1">
      <alignment horizontal="center" vertical="center"/>
    </xf>
    <xf numFmtId="20" fontId="26" fillId="5" borderId="13" xfId="6" applyNumberFormat="1" applyFont="1" applyFill="1" applyBorder="1" applyAlignment="1">
      <alignment horizontal="center" vertical="center"/>
    </xf>
    <xf numFmtId="0" fontId="26" fillId="0" borderId="10" xfId="0" quotePrefix="1" applyNumberFormat="1" applyFont="1" applyBorder="1" applyAlignment="1">
      <alignment horizontal="center" vertical="center"/>
    </xf>
    <xf numFmtId="0" fontId="26" fillId="0" borderId="18" xfId="0" quotePrefix="1" applyNumberFormat="1" applyFont="1" applyBorder="1" applyAlignment="1">
      <alignment horizontal="center" vertical="center"/>
    </xf>
    <xf numFmtId="0" fontId="26" fillId="0" borderId="68" xfId="0" quotePrefix="1" applyNumberFormat="1" applyFont="1" applyBorder="1" applyAlignment="1">
      <alignment horizontal="center" vertical="center"/>
    </xf>
    <xf numFmtId="0" fontId="26" fillId="0" borderId="13" xfId="0" quotePrefix="1" applyNumberFormat="1" applyFont="1" applyBorder="1" applyAlignment="1">
      <alignment horizontal="center" vertical="center"/>
    </xf>
    <xf numFmtId="0" fontId="24" fillId="5" borderId="44" xfId="6" applyFont="1" applyFill="1" applyBorder="1" applyAlignment="1">
      <alignment horizontal="center" vertical="center"/>
    </xf>
    <xf numFmtId="0" fontId="23" fillId="5" borderId="9" xfId="0" applyFont="1" applyFill="1" applyBorder="1" applyAlignment="1">
      <alignment horizontal="center" vertical="center"/>
    </xf>
    <xf numFmtId="0" fontId="23" fillId="5" borderId="22" xfId="0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left" vertical="center"/>
    </xf>
    <xf numFmtId="0" fontId="16" fillId="5" borderId="35" xfId="0" applyFont="1" applyFill="1" applyBorder="1" applyAlignment="1">
      <alignment horizontal="left" vertical="center"/>
    </xf>
    <xf numFmtId="0" fontId="16" fillId="5" borderId="49" xfId="0" applyFont="1" applyFill="1" applyBorder="1" applyAlignment="1">
      <alignment horizontal="left" vertical="center"/>
    </xf>
    <xf numFmtId="0" fontId="16" fillId="5" borderId="2" xfId="0" applyFont="1" applyFill="1" applyBorder="1" applyAlignment="1">
      <alignment horizontal="left"/>
    </xf>
    <xf numFmtId="0" fontId="16" fillId="5" borderId="0" xfId="0" applyFont="1" applyFill="1" applyBorder="1" applyAlignment="1">
      <alignment horizontal="left"/>
    </xf>
    <xf numFmtId="0" fontId="16" fillId="5" borderId="1" xfId="0" applyFont="1" applyFill="1" applyBorder="1" applyAlignment="1">
      <alignment horizontal="left"/>
    </xf>
    <xf numFmtId="0" fontId="55" fillId="5" borderId="2" xfId="0" applyFont="1" applyFill="1" applyBorder="1" applyAlignment="1">
      <alignment horizontal="left" vertical="center"/>
    </xf>
    <xf numFmtId="0" fontId="16" fillId="5" borderId="2" xfId="5" applyFont="1" applyFill="1" applyBorder="1" applyAlignment="1">
      <alignment horizontal="left" vertical="center"/>
    </xf>
    <xf numFmtId="0" fontId="16" fillId="5" borderId="0" xfId="5" applyFont="1" applyFill="1" applyBorder="1" applyAlignment="1">
      <alignment horizontal="left" vertical="center"/>
    </xf>
    <xf numFmtId="0" fontId="16" fillId="5" borderId="1" xfId="5" applyFont="1" applyFill="1" applyBorder="1" applyAlignment="1">
      <alignment horizontal="left" vertical="center"/>
    </xf>
    <xf numFmtId="20" fontId="93" fillId="5" borderId="34" xfId="5" quotePrefix="1" applyNumberFormat="1" applyFont="1" applyFill="1" applyBorder="1" applyAlignment="1">
      <alignment horizontal="left" vertical="center"/>
    </xf>
    <xf numFmtId="20" fontId="93" fillId="5" borderId="35" xfId="5" quotePrefix="1" applyNumberFormat="1" applyFont="1" applyFill="1" applyBorder="1" applyAlignment="1">
      <alignment horizontal="left" vertical="center"/>
    </xf>
    <xf numFmtId="20" fontId="93" fillId="5" borderId="49" xfId="5" quotePrefix="1" applyNumberFormat="1" applyFont="1" applyFill="1" applyBorder="1" applyAlignment="1">
      <alignment horizontal="left" vertical="center"/>
    </xf>
    <xf numFmtId="0" fontId="26" fillId="0" borderId="45" xfId="5" applyFont="1" applyBorder="1" applyAlignment="1">
      <alignment horizontal="left" vertical="center"/>
    </xf>
    <xf numFmtId="20" fontId="26" fillId="0" borderId="45" xfId="0" applyNumberFormat="1" applyFont="1" applyFill="1" applyBorder="1" applyAlignment="1">
      <alignment horizontal="center"/>
    </xf>
    <xf numFmtId="0" fontId="26" fillId="0" borderId="32" xfId="0" applyFont="1" applyFill="1" applyBorder="1" applyAlignment="1">
      <alignment horizontal="center"/>
    </xf>
    <xf numFmtId="0" fontId="26" fillId="0" borderId="19" xfId="0" applyFont="1" applyFill="1" applyBorder="1" applyAlignment="1">
      <alignment horizontal="center"/>
    </xf>
    <xf numFmtId="0" fontId="0" fillId="5" borderId="0" xfId="0" applyFill="1" applyBorder="1" applyAlignment="1">
      <alignment horizontal="center" vertical="center"/>
    </xf>
    <xf numFmtId="0" fontId="26" fillId="5" borderId="52" xfId="5" applyFont="1" applyFill="1" applyBorder="1" applyAlignment="1">
      <alignment horizontal="left"/>
    </xf>
    <xf numFmtId="0" fontId="26" fillId="5" borderId="59" xfId="5" applyFont="1" applyFill="1" applyBorder="1" applyAlignment="1">
      <alignment horizontal="left"/>
    </xf>
    <xf numFmtId="0" fontId="26" fillId="5" borderId="0" xfId="5" applyFont="1" applyFill="1" applyBorder="1" applyAlignment="1">
      <alignment horizontal="center"/>
    </xf>
    <xf numFmtId="0" fontId="26" fillId="5" borderId="1" xfId="5" applyFont="1" applyFill="1" applyBorder="1" applyAlignment="1">
      <alignment horizontal="center"/>
    </xf>
    <xf numFmtId="0" fontId="26" fillId="5" borderId="0" xfId="5" applyFont="1" applyFill="1" applyBorder="1" applyAlignment="1">
      <alignment horizontal="left"/>
    </xf>
    <xf numFmtId="0" fontId="26" fillId="5" borderId="1" xfId="5" applyFont="1" applyFill="1" applyBorder="1" applyAlignment="1">
      <alignment horizontal="left"/>
    </xf>
    <xf numFmtId="0" fontId="26" fillId="0" borderId="20" xfId="0" applyFont="1" applyBorder="1" applyAlignment="1">
      <alignment horizontal="left" vertical="center"/>
    </xf>
    <xf numFmtId="0" fontId="26" fillId="0" borderId="20" xfId="5" applyFont="1" applyBorder="1" applyAlignment="1">
      <alignment horizontal="left" vertical="center"/>
    </xf>
    <xf numFmtId="0" fontId="63" fillId="0" borderId="0" xfId="6" applyFont="1" applyFill="1" applyBorder="1" applyAlignment="1">
      <alignment horizontal="center"/>
    </xf>
    <xf numFmtId="0" fontId="63" fillId="0" borderId="1" xfId="6" applyFont="1" applyFill="1" applyBorder="1" applyAlignment="1">
      <alignment horizontal="center"/>
    </xf>
    <xf numFmtId="0" fontId="68" fillId="0" borderId="20" xfId="0" applyFont="1" applyFill="1" applyBorder="1" applyAlignment="1">
      <alignment horizontal="center"/>
    </xf>
    <xf numFmtId="0" fontId="68" fillId="0" borderId="23" xfId="0" applyFont="1" applyFill="1" applyBorder="1" applyAlignment="1">
      <alignment horizontal="center"/>
    </xf>
    <xf numFmtId="0" fontId="68" fillId="0" borderId="14" xfId="0" applyFont="1" applyFill="1" applyBorder="1" applyAlignment="1">
      <alignment horizontal="center"/>
    </xf>
    <xf numFmtId="0" fontId="26" fillId="5" borderId="21" xfId="6" quotePrefix="1" applyNumberFormat="1" applyFont="1" applyFill="1" applyBorder="1" applyAlignment="1">
      <alignment horizontal="center" vertical="center"/>
    </xf>
    <xf numFmtId="0" fontId="26" fillId="5" borderId="45" xfId="0" quotePrefix="1" applyNumberFormat="1" applyFont="1" applyFill="1" applyBorder="1" applyAlignment="1">
      <alignment horizontal="center" vertical="center"/>
    </xf>
    <xf numFmtId="0" fontId="26" fillId="5" borderId="32" xfId="0" applyNumberFormat="1" applyFont="1" applyFill="1" applyBorder="1" applyAlignment="1">
      <alignment horizontal="center" vertical="center"/>
    </xf>
    <xf numFmtId="0" fontId="48" fillId="5" borderId="24" xfId="0" applyFont="1" applyFill="1" applyBorder="1" applyAlignment="1">
      <alignment horizontal="center" vertical="center"/>
    </xf>
    <xf numFmtId="0" fontId="48" fillId="5" borderId="25" xfId="0" applyFont="1" applyFill="1" applyBorder="1" applyAlignment="1">
      <alignment horizontal="center" vertical="center"/>
    </xf>
    <xf numFmtId="0" fontId="48" fillId="5" borderId="67" xfId="0" applyFont="1" applyFill="1" applyBorder="1" applyAlignment="1">
      <alignment horizontal="center" vertical="center"/>
    </xf>
    <xf numFmtId="0" fontId="16" fillId="5" borderId="25" xfId="5" applyFont="1" applyFill="1" applyBorder="1" applyAlignment="1">
      <alignment horizontal="center" vertical="center"/>
    </xf>
    <xf numFmtId="0" fontId="48" fillId="5" borderId="22" xfId="0" applyFont="1" applyFill="1" applyBorder="1" applyAlignment="1">
      <alignment horizontal="center" vertical="center" wrapText="1"/>
    </xf>
    <xf numFmtId="0" fontId="24" fillId="7" borderId="68" xfId="0" applyFont="1" applyFill="1" applyBorder="1" applyAlignment="1">
      <alignment horizontal="center" vertical="center"/>
    </xf>
    <xf numFmtId="0" fontId="24" fillId="7" borderId="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20" fontId="26" fillId="5" borderId="32" xfId="0" quotePrefix="1" applyNumberFormat="1" applyFont="1" applyFill="1" applyBorder="1" applyAlignment="1">
      <alignment horizontal="center" vertical="center"/>
    </xf>
    <xf numFmtId="20" fontId="26" fillId="5" borderId="33" xfId="0" quotePrefix="1" applyNumberFormat="1" applyFont="1" applyFill="1" applyBorder="1" applyAlignment="1">
      <alignment horizontal="center" vertical="center"/>
    </xf>
    <xf numFmtId="0" fontId="50" fillId="5" borderId="12" xfId="6" applyFont="1" applyFill="1" applyBorder="1" applyAlignment="1">
      <alignment horizontal="center" vertical="center"/>
    </xf>
    <xf numFmtId="0" fontId="50" fillId="5" borderId="64" xfId="6" applyFont="1" applyFill="1" applyBorder="1" applyAlignment="1">
      <alignment horizontal="center" vertical="center"/>
    </xf>
    <xf numFmtId="0" fontId="51" fillId="5" borderId="15" xfId="0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26" fillId="5" borderId="33" xfId="6" quotePrefix="1" applyNumberFormat="1" applyFont="1" applyFill="1" applyBorder="1" applyAlignment="1">
      <alignment horizontal="center" vertical="center"/>
    </xf>
    <xf numFmtId="20" fontId="26" fillId="5" borderId="20" xfId="0" quotePrefix="1" applyNumberFormat="1" applyFont="1" applyFill="1" applyBorder="1" applyAlignment="1">
      <alignment horizontal="center" vertical="center"/>
    </xf>
    <xf numFmtId="20" fontId="26" fillId="5" borderId="21" xfId="0" quotePrefix="1" applyNumberFormat="1" applyFont="1" applyFill="1" applyBorder="1" applyAlignment="1">
      <alignment horizontal="center" vertical="center"/>
    </xf>
    <xf numFmtId="0" fontId="24" fillId="7" borderId="57" xfId="0" applyFont="1" applyFill="1" applyBorder="1" applyAlignment="1">
      <alignment horizontal="center" vertical="center"/>
    </xf>
    <xf numFmtId="0" fontId="24" fillId="7" borderId="11" xfId="0" applyFont="1" applyFill="1" applyBorder="1" applyAlignment="1">
      <alignment horizontal="center" vertical="center"/>
    </xf>
    <xf numFmtId="0" fontId="9" fillId="2" borderId="40" xfId="6" applyFont="1" applyFill="1" applyBorder="1" applyAlignment="1">
      <alignment horizontal="left" vertical="center"/>
    </xf>
    <xf numFmtId="0" fontId="9" fillId="2" borderId="4" xfId="6" applyFont="1" applyFill="1" applyBorder="1" applyAlignment="1">
      <alignment horizontal="left" vertical="center"/>
    </xf>
    <xf numFmtId="0" fontId="9" fillId="2" borderId="41" xfId="6" applyFont="1" applyFill="1" applyBorder="1" applyAlignment="1">
      <alignment horizontal="left" vertical="center"/>
    </xf>
    <xf numFmtId="0" fontId="9" fillId="2" borderId="68" xfId="6" applyFont="1" applyFill="1" applyBorder="1" applyAlignment="1">
      <alignment horizontal="left" vertical="center"/>
    </xf>
    <xf numFmtId="0" fontId="9" fillId="2" borderId="3" xfId="6" applyFont="1" applyFill="1" applyBorder="1" applyAlignment="1">
      <alignment horizontal="left" vertical="center"/>
    </xf>
    <xf numFmtId="0" fontId="9" fillId="2" borderId="57" xfId="6" applyFont="1" applyFill="1" applyBorder="1" applyAlignment="1">
      <alignment horizontal="left" vertical="center"/>
    </xf>
    <xf numFmtId="0" fontId="90" fillId="7" borderId="32" xfId="0" applyFont="1" applyFill="1" applyBorder="1" applyAlignment="1">
      <alignment horizontal="center" vertical="center"/>
    </xf>
    <xf numFmtId="0" fontId="90" fillId="7" borderId="19" xfId="0" applyFont="1" applyFill="1" applyBorder="1" applyAlignment="1">
      <alignment horizontal="center" vertical="center"/>
    </xf>
    <xf numFmtId="0" fontId="26" fillId="5" borderId="35" xfId="0" applyFont="1" applyFill="1" applyBorder="1" applyAlignment="1">
      <alignment horizontal="left" vertical="center"/>
    </xf>
    <xf numFmtId="0" fontId="26" fillId="5" borderId="49" xfId="0" applyFont="1" applyFill="1" applyBorder="1" applyAlignment="1">
      <alignment horizontal="left" vertical="center"/>
    </xf>
    <xf numFmtId="0" fontId="26" fillId="5" borderId="0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164" fontId="26" fillId="5" borderId="52" xfId="5" applyNumberFormat="1" applyFont="1" applyFill="1" applyBorder="1" applyAlignment="1">
      <alignment horizontal="center"/>
    </xf>
    <xf numFmtId="164" fontId="26" fillId="5" borderId="59" xfId="5" applyNumberFormat="1" applyFont="1" applyFill="1" applyBorder="1" applyAlignment="1">
      <alignment horizontal="center"/>
    </xf>
    <xf numFmtId="0" fontId="26" fillId="5" borderId="0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/>
    </xf>
    <xf numFmtId="20" fontId="26" fillId="5" borderId="35" xfId="5" applyNumberFormat="1" applyFont="1" applyFill="1" applyBorder="1" applyAlignment="1">
      <alignment horizontal="center" vertical="center"/>
    </xf>
    <xf numFmtId="20" fontId="26" fillId="5" borderId="49" xfId="5" applyNumberFormat="1" applyFont="1" applyFill="1" applyBorder="1" applyAlignment="1">
      <alignment horizontal="center" vertical="center"/>
    </xf>
    <xf numFmtId="0" fontId="28" fillId="5" borderId="35" xfId="5" applyFont="1" applyFill="1" applyBorder="1" applyAlignment="1">
      <alignment horizontal="center"/>
    </xf>
    <xf numFmtId="0" fontId="117" fillId="5" borderId="0" xfId="0" applyFont="1" applyFill="1" applyBorder="1" applyAlignment="1">
      <alignment horizontal="left" vertical="top"/>
    </xf>
    <xf numFmtId="0" fontId="117" fillId="5" borderId="1" xfId="0" applyFont="1" applyFill="1" applyBorder="1" applyAlignment="1">
      <alignment horizontal="left" vertical="top"/>
    </xf>
    <xf numFmtId="0" fontId="64" fillId="5" borderId="2" xfId="5" applyFont="1" applyFill="1" applyBorder="1" applyAlignment="1">
      <alignment horizontal="center" vertical="center"/>
    </xf>
    <xf numFmtId="0" fontId="64" fillId="5" borderId="0" xfId="5" applyFont="1" applyFill="1" applyBorder="1" applyAlignment="1">
      <alignment horizontal="center" vertical="center"/>
    </xf>
    <xf numFmtId="0" fontId="64" fillId="5" borderId="1" xfId="5" applyFont="1" applyFill="1" applyBorder="1" applyAlignment="1">
      <alignment horizontal="center" vertical="center"/>
    </xf>
    <xf numFmtId="0" fontId="26" fillId="7" borderId="52" xfId="5" applyFont="1" applyFill="1" applyBorder="1" applyAlignment="1">
      <alignment horizontal="center"/>
    </xf>
    <xf numFmtId="0" fontId="26" fillId="7" borderId="59" xfId="5" applyFont="1" applyFill="1" applyBorder="1" applyAlignment="1">
      <alignment horizontal="center"/>
    </xf>
    <xf numFmtId="0" fontId="24" fillId="5" borderId="12" xfId="6" applyFont="1" applyFill="1" applyBorder="1" applyAlignment="1">
      <alignment horizontal="center" vertical="center"/>
    </xf>
    <xf numFmtId="164" fontId="26" fillId="7" borderId="59" xfId="5" applyNumberFormat="1" applyFont="1" applyFill="1" applyBorder="1" applyAlignment="1">
      <alignment horizontal="center" vertical="center"/>
    </xf>
    <xf numFmtId="20" fontId="49" fillId="5" borderId="35" xfId="5" quotePrefix="1" applyNumberFormat="1" applyFont="1" applyFill="1" applyBorder="1" applyAlignment="1">
      <alignment horizontal="left" vertical="center"/>
    </xf>
    <xf numFmtId="20" fontId="49" fillId="5" borderId="49" xfId="5" quotePrefix="1" applyNumberFormat="1" applyFont="1" applyFill="1" applyBorder="1" applyAlignment="1">
      <alignment horizontal="left" vertical="center"/>
    </xf>
    <xf numFmtId="20" fontId="117" fillId="5" borderId="0" xfId="0" applyNumberFormat="1" applyFont="1" applyFill="1" applyBorder="1" applyAlignment="1">
      <alignment horizontal="left" vertical="top"/>
    </xf>
    <xf numFmtId="0" fontId="16" fillId="7" borderId="93" xfId="0" applyFont="1" applyFill="1" applyBorder="1" applyAlignment="1">
      <alignment horizontal="center"/>
    </xf>
    <xf numFmtId="0" fontId="16" fillId="7" borderId="73" xfId="0" applyFont="1" applyFill="1" applyBorder="1" applyAlignment="1">
      <alignment horizontal="center"/>
    </xf>
    <xf numFmtId="0" fontId="16" fillId="7" borderId="74" xfId="0" applyFont="1" applyFill="1" applyBorder="1" applyAlignment="1">
      <alignment horizontal="center"/>
    </xf>
    <xf numFmtId="20" fontId="24" fillId="5" borderId="52" xfId="5" quotePrefix="1" applyNumberFormat="1" applyFont="1" applyFill="1" applyBorder="1" applyAlignment="1">
      <alignment horizontal="left" vertical="center"/>
    </xf>
    <xf numFmtId="20" fontId="24" fillId="5" borderId="59" xfId="5" quotePrefix="1" applyNumberFormat="1" applyFont="1" applyFill="1" applyBorder="1" applyAlignment="1">
      <alignment horizontal="left" vertical="center"/>
    </xf>
    <xf numFmtId="3" fontId="36" fillId="10" borderId="53" xfId="10" applyNumberFormat="1" applyFont="1" applyFill="1" applyBorder="1" applyAlignment="1">
      <alignment horizontal="center" vertical="center"/>
    </xf>
    <xf numFmtId="3" fontId="36" fillId="10" borderId="55" xfId="10" applyNumberFormat="1" applyFont="1" applyFill="1" applyBorder="1" applyAlignment="1">
      <alignment horizontal="center" vertical="center"/>
    </xf>
    <xf numFmtId="3" fontId="36" fillId="10" borderId="71" xfId="10" applyNumberFormat="1" applyFont="1" applyFill="1" applyBorder="1" applyAlignment="1">
      <alignment horizontal="center" vertical="center"/>
    </xf>
    <xf numFmtId="3" fontId="36" fillId="10" borderId="63" xfId="10" applyNumberFormat="1" applyFont="1" applyFill="1" applyBorder="1" applyAlignment="1">
      <alignment horizontal="center" vertical="center"/>
    </xf>
    <xf numFmtId="3" fontId="38" fillId="10" borderId="53" xfId="10" applyNumberFormat="1" applyFont="1" applyFill="1" applyBorder="1" applyAlignment="1">
      <alignment horizontal="center"/>
    </xf>
    <xf numFmtId="3" fontId="38" fillId="10" borderId="55" xfId="10" applyNumberFormat="1" applyFont="1" applyFill="1" applyBorder="1" applyAlignment="1">
      <alignment horizontal="center"/>
    </xf>
    <xf numFmtId="3" fontId="36" fillId="10" borderId="87" xfId="10" applyNumberFormat="1" applyFont="1" applyFill="1" applyBorder="1" applyAlignment="1">
      <alignment horizontal="center" vertical="center"/>
    </xf>
    <xf numFmtId="3" fontId="36" fillId="10" borderId="88" xfId="10" applyNumberFormat="1" applyFont="1" applyFill="1" applyBorder="1" applyAlignment="1">
      <alignment horizontal="center" vertical="center"/>
    </xf>
    <xf numFmtId="0" fontId="36" fillId="10" borderId="84" xfId="10" applyNumberFormat="1" applyFont="1" applyFill="1" applyBorder="1" applyAlignment="1">
      <alignment horizontal="center" vertical="center"/>
    </xf>
    <xf numFmtId="0" fontId="36" fillId="10" borderId="82" xfId="10" applyNumberFormat="1" applyFont="1" applyFill="1" applyBorder="1" applyAlignment="1">
      <alignment horizontal="center" vertical="center"/>
    </xf>
    <xf numFmtId="0" fontId="36" fillId="10" borderId="84" xfId="10" applyNumberFormat="1" applyFont="1" applyFill="1" applyBorder="1" applyAlignment="1">
      <alignment horizontal="center"/>
    </xf>
    <xf numFmtId="0" fontId="36" fillId="10" borderId="82" xfId="10" applyNumberFormat="1" applyFont="1" applyFill="1" applyBorder="1" applyAlignment="1">
      <alignment horizontal="center"/>
    </xf>
    <xf numFmtId="168" fontId="36" fillId="0" borderId="116" xfId="10" quotePrefix="1" applyNumberFormat="1" applyFont="1" applyBorder="1" applyAlignment="1">
      <alignment horizontal="center"/>
    </xf>
    <xf numFmtId="168" fontId="36" fillId="0" borderId="117" xfId="10" quotePrefix="1" applyNumberFormat="1" applyFont="1" applyBorder="1" applyAlignment="1">
      <alignment horizontal="center"/>
    </xf>
    <xf numFmtId="0" fontId="36" fillId="0" borderId="96" xfId="10" quotePrefix="1" applyNumberFormat="1" applyFont="1" applyBorder="1" applyAlignment="1">
      <alignment horizontal="center"/>
    </xf>
    <xf numFmtId="0" fontId="36" fillId="0" borderId="97" xfId="10" quotePrefix="1" applyNumberFormat="1" applyFont="1" applyBorder="1" applyAlignment="1">
      <alignment horizontal="center"/>
    </xf>
    <xf numFmtId="3" fontId="6" fillId="5" borderId="16" xfId="10" applyNumberFormat="1" applyFill="1" applyBorder="1" applyAlignment="1">
      <alignment horizontal="center"/>
    </xf>
    <xf numFmtId="3" fontId="6" fillId="5" borderId="4" xfId="10" applyNumberFormat="1" applyFill="1" applyBorder="1" applyAlignment="1">
      <alignment horizontal="center"/>
    </xf>
    <xf numFmtId="3" fontId="6" fillId="5" borderId="41" xfId="10" applyNumberFormat="1" applyFill="1" applyBorder="1" applyAlignment="1">
      <alignment horizontal="center"/>
    </xf>
    <xf numFmtId="0" fontId="21" fillId="5" borderId="2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3" fontId="6" fillId="5" borderId="0" xfId="10" applyNumberFormat="1" applyFill="1" applyBorder="1" applyAlignment="1">
      <alignment horizontal="center"/>
    </xf>
    <xf numFmtId="3" fontId="36" fillId="10" borderId="16" xfId="10" applyNumberFormat="1" applyFont="1" applyFill="1" applyBorder="1" applyAlignment="1">
      <alignment horizontal="center" vertical="center"/>
    </xf>
    <xf numFmtId="3" fontId="36" fillId="10" borderId="11" xfId="10" applyNumberFormat="1" applyFont="1" applyFill="1" applyBorder="1" applyAlignment="1">
      <alignment horizontal="center" vertical="center"/>
    </xf>
    <xf numFmtId="3" fontId="36" fillId="10" borderId="54" xfId="10" applyNumberFormat="1" applyFont="1" applyFill="1" applyBorder="1" applyAlignment="1">
      <alignment horizontal="center" vertical="center"/>
    </xf>
    <xf numFmtId="3" fontId="41" fillId="0" borderId="0" xfId="10" applyNumberFormat="1" applyFont="1" applyFill="1" applyBorder="1" applyAlignment="1">
      <alignment horizontal="center"/>
    </xf>
    <xf numFmtId="0" fontId="36" fillId="10" borderId="53" xfId="10" applyNumberFormat="1" applyFont="1" applyFill="1" applyBorder="1" applyAlignment="1">
      <alignment horizontal="center" vertical="center"/>
    </xf>
    <xf numFmtId="0" fontId="36" fillId="10" borderId="54" xfId="10" applyNumberFormat="1" applyFont="1" applyFill="1" applyBorder="1" applyAlignment="1">
      <alignment horizontal="center" vertical="center"/>
    </xf>
    <xf numFmtId="0" fontId="36" fillId="10" borderId="55" xfId="10" applyNumberFormat="1" applyFont="1" applyFill="1" applyBorder="1" applyAlignment="1">
      <alignment horizontal="center" vertical="center"/>
    </xf>
    <xf numFmtId="3" fontId="36" fillId="10" borderId="71" xfId="10" applyNumberFormat="1" applyFont="1" applyFill="1" applyBorder="1" applyAlignment="1">
      <alignment horizontal="center" vertical="center" wrapText="1"/>
    </xf>
    <xf numFmtId="3" fontId="36" fillId="10" borderId="63" xfId="10" applyNumberFormat="1" applyFont="1" applyFill="1" applyBorder="1" applyAlignment="1">
      <alignment horizontal="center" vertical="center" wrapText="1"/>
    </xf>
    <xf numFmtId="3" fontId="36" fillId="10" borderId="41" xfId="10" applyNumberFormat="1" applyFont="1" applyFill="1" applyBorder="1" applyAlignment="1">
      <alignment horizontal="center" vertical="center"/>
    </xf>
    <xf numFmtId="3" fontId="36" fillId="10" borderId="57" xfId="10" applyNumberFormat="1" applyFont="1" applyFill="1" applyBorder="1" applyAlignment="1">
      <alignment horizontal="center" vertical="center"/>
    </xf>
    <xf numFmtId="3" fontId="36" fillId="10" borderId="6" xfId="10" applyNumberFormat="1" applyFont="1" applyFill="1" applyBorder="1" applyAlignment="1">
      <alignment horizontal="center" vertical="center"/>
    </xf>
    <xf numFmtId="3" fontId="36" fillId="10" borderId="14" xfId="10" applyNumberFormat="1" applyFont="1" applyFill="1" applyBorder="1" applyAlignment="1">
      <alignment horizontal="center" vertical="center"/>
    </xf>
    <xf numFmtId="3" fontId="36" fillId="10" borderId="84" xfId="10" applyNumberFormat="1" applyFont="1" applyFill="1" applyBorder="1" applyAlignment="1">
      <alignment horizontal="center"/>
    </xf>
    <xf numFmtId="3" fontId="36" fillId="10" borderId="82" xfId="10" applyNumberFormat="1" applyFont="1" applyFill="1" applyBorder="1" applyAlignment="1">
      <alignment horizontal="center"/>
    </xf>
    <xf numFmtId="3" fontId="36" fillId="5" borderId="0" xfId="1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78" fillId="8" borderId="2" xfId="0" applyFont="1" applyFill="1" applyBorder="1" applyAlignment="1">
      <alignment horizontal="center" vertical="center"/>
    </xf>
    <xf numFmtId="0" fontId="78" fillId="8" borderId="0" xfId="0" applyFont="1" applyFill="1" applyBorder="1" applyAlignment="1">
      <alignment horizontal="center" vertical="center"/>
    </xf>
    <xf numFmtId="0" fontId="78" fillId="8" borderId="1" xfId="0" applyFont="1" applyFill="1" applyBorder="1" applyAlignment="1">
      <alignment horizontal="center" vertical="center"/>
    </xf>
    <xf numFmtId="0" fontId="31" fillId="8" borderId="11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57" xfId="0" applyFont="1" applyFill="1" applyBorder="1" applyAlignment="1">
      <alignment horizontal="center" vertical="center"/>
    </xf>
    <xf numFmtId="0" fontId="31" fillId="8" borderId="16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31" fillId="8" borderId="41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</cellXfs>
  <cellStyles count="54">
    <cellStyle name="20% - Accent1 2" xfId="30"/>
    <cellStyle name="20% - Accent2 2" xfId="34"/>
    <cellStyle name="20% - Accent3 2" xfId="38"/>
    <cellStyle name="20% - Accent4 2" xfId="42"/>
    <cellStyle name="20% - Accent5 2" xfId="46"/>
    <cellStyle name="20% - Accent6 2" xfId="50"/>
    <cellStyle name="40% - Accent1 2" xfId="31"/>
    <cellStyle name="40% - Accent2 2" xfId="35"/>
    <cellStyle name="40% - Accent3 2" xfId="39"/>
    <cellStyle name="40% - Accent4 2" xfId="43"/>
    <cellStyle name="40% - Accent5 2" xfId="47"/>
    <cellStyle name="40% - Accent6 2" xfId="51"/>
    <cellStyle name="60% - Accent1 2" xfId="32"/>
    <cellStyle name="60% - Accent2 2" xfId="36"/>
    <cellStyle name="60% - Accent3 2" xfId="40"/>
    <cellStyle name="60% - Accent4 2" xfId="44"/>
    <cellStyle name="60% - Accent5 2" xfId="48"/>
    <cellStyle name="60% - Accent6 2" xfId="52"/>
    <cellStyle name="Accent1" xfId="1" builtinId="29" customBuiltin="1"/>
    <cellStyle name="Accent1 2" xfId="9"/>
    <cellStyle name="Accent2 2" xfId="33"/>
    <cellStyle name="Accent3 2" xfId="37"/>
    <cellStyle name="Accent4 2" xfId="41"/>
    <cellStyle name="Accent5 2" xfId="45"/>
    <cellStyle name="Accent6 2" xfId="49"/>
    <cellStyle name="Bad" xfId="2" builtinId="27" customBuiltin="1"/>
    <cellStyle name="Calculation 2" xfId="24"/>
    <cellStyle name="Check Cell 2" xfId="26"/>
    <cellStyle name="Comma [0]" xfId="12" builtinId="6"/>
    <cellStyle name="Comma 2" xfId="3"/>
    <cellStyle name="Explanatory Text 2" xfId="28"/>
    <cellStyle name="Good 2" xfId="20"/>
    <cellStyle name="Heading 1 2" xfId="16"/>
    <cellStyle name="Heading 2 2" xfId="17"/>
    <cellStyle name="Heading 3 2" xfId="18"/>
    <cellStyle name="Heading 4 2" xfId="19"/>
    <cellStyle name="Input 2" xfId="22"/>
    <cellStyle name="Linked Cell 2" xfId="25"/>
    <cellStyle name="Neutral 2" xfId="21"/>
    <cellStyle name="Normal" xfId="0" builtinId="0"/>
    <cellStyle name="Normal 11" xfId="11"/>
    <cellStyle name="Normal 15" xfId="4"/>
    <cellStyle name="Normal 2" xfId="5"/>
    <cellStyle name="Normal 2 10" xfId="53"/>
    <cellStyle name="Normal 2 2" xfId="8"/>
    <cellStyle name="Normal 3" xfId="6"/>
    <cellStyle name="Normal 4" xfId="7"/>
    <cellStyle name="Normal 5" xfId="10"/>
    <cellStyle name="Note" xfId="14" builtinId="10" customBuiltin="1"/>
    <cellStyle name="Output 2" xfId="23"/>
    <cellStyle name="Percent" xfId="13" builtinId="5"/>
    <cellStyle name="Title 2" xfId="15"/>
    <cellStyle name="Total 2" xfId="29"/>
    <cellStyle name="Warning Text 2" xfId="27"/>
  </cellStyles>
  <dxfs count="0"/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worksheet" Target="worksheets/sheet12.xml"/><Relationship Id="rId1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worksheet" Target="worksheets/sheet1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MALAM!$AK$1:$AK$7</c:f>
              <c:strCache>
                <c:ptCount val="7"/>
                <c:pt idx="0">
                  <c:v>No. Dokumen</c:v>
                </c:pt>
                <c:pt idx="1">
                  <c:v>Tanggal</c:v>
                </c:pt>
                <c:pt idx="2">
                  <c:v>Revisi</c:v>
                </c:pt>
                <c:pt idx="3">
                  <c:v>Halaman</c:v>
                </c:pt>
                <c:pt idx="6">
                  <c:v>JAM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MALAM!$AK$8:$AK$21</c:f>
              <c:numCache>
                <c:formatCode>h:mm</c:formatCode>
                <c:ptCount val="14"/>
                <c:pt idx="1">
                  <c:v>0</c:v>
                </c:pt>
                <c:pt idx="2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2.42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8-430E-90AE-6BA082B2DBD5}"/>
            </c:ext>
          </c:extLst>
        </c:ser>
        <c:ser>
          <c:idx val="1"/>
          <c:order val="1"/>
          <c:tx>
            <c:strRef>
              <c:f>MALAM!$AL$1:$AL$7</c:f>
              <c:strCache>
                <c:ptCount val="7"/>
                <c:pt idx="0">
                  <c:v>No. Dokumen</c:v>
                </c:pt>
                <c:pt idx="1">
                  <c:v>Tanggal</c:v>
                </c:pt>
                <c:pt idx="2">
                  <c:v>Revisi</c:v>
                </c:pt>
                <c:pt idx="3">
                  <c:v>Halaman</c:v>
                </c:pt>
                <c:pt idx="6">
                  <c:v>JAM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MALAM!$AL$8:$AL$21</c:f>
              <c:numCache>
                <c:formatCode>h:mm</c:formatCode>
                <c:ptCount val="14"/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2.54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88-430E-90AE-6BA082B2DBD5}"/>
            </c:ext>
          </c:extLst>
        </c:ser>
        <c:ser>
          <c:idx val="2"/>
          <c:order val="2"/>
          <c:tx>
            <c:strRef>
              <c:f>MALAM!$AM$1:$AM$7</c:f>
              <c:strCache>
                <c:ptCount val="7"/>
                <c:pt idx="0">
                  <c:v>FM-PNS-27</c:v>
                </c:pt>
                <c:pt idx="2">
                  <c:v>Rev-0</c:v>
                </c:pt>
                <c:pt idx="3">
                  <c:v>1 halaman</c:v>
                </c:pt>
                <c:pt idx="6">
                  <c:v>DEMIN WATER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MALAM!$AM$8:$AM$21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71</c:v>
                </c:pt>
                <c:pt idx="5">
                  <c:v>0</c:v>
                </c:pt>
                <c:pt idx="6">
                  <c:v>0</c:v>
                </c:pt>
                <c:pt idx="7">
                  <c:v>2.44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88-430E-90AE-6BA082B2DBD5}"/>
            </c:ext>
          </c:extLst>
        </c:ser>
        <c:ser>
          <c:idx val="3"/>
          <c:order val="3"/>
          <c:tx>
            <c:strRef>
              <c:f>MALAM!$AN$1:$AN$7</c:f>
              <c:strCache>
                <c:ptCount val="7"/>
                <c:pt idx="0">
                  <c:v>FM-PNS-27</c:v>
                </c:pt>
                <c:pt idx="2">
                  <c:v>Rev-0</c:v>
                </c:pt>
                <c:pt idx="3">
                  <c:v>1 halaman</c:v>
                </c:pt>
                <c:pt idx="6">
                  <c:v>DEMIN WATER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MALAM!$AN$8:$AN$21</c:f>
              <c:numCache>
                <c:formatCode>General</c:formatCode>
                <c:ptCount val="14"/>
                <c:pt idx="3">
                  <c:v>0</c:v>
                </c:pt>
                <c:pt idx="4">
                  <c:v>0</c:v>
                </c:pt>
                <c:pt idx="6" formatCode="h:mm">
                  <c:v>0</c:v>
                </c:pt>
                <c:pt idx="7" formatCode="h:mm">
                  <c:v>0.29166666666666669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88-430E-90AE-6BA082B2DBD5}"/>
            </c:ext>
          </c:extLst>
        </c:ser>
        <c:ser>
          <c:idx val="4"/>
          <c:order val="4"/>
          <c:tx>
            <c:strRef>
              <c:f>MALAM!$AO$1:$AO$7</c:f>
              <c:strCache>
                <c:ptCount val="7"/>
                <c:pt idx="0">
                  <c:v>FM-PNS-27</c:v>
                </c:pt>
                <c:pt idx="2">
                  <c:v>Rev-0</c:v>
                </c:pt>
                <c:pt idx="3">
                  <c:v>1 halaman</c:v>
                </c:pt>
                <c:pt idx="6">
                  <c:v>DEMIN WATER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MALAM!$AO$8:$AO$21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460358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299038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88-430E-90AE-6BA082B2DBD5}"/>
            </c:ext>
          </c:extLst>
        </c:ser>
        <c:ser>
          <c:idx val="5"/>
          <c:order val="5"/>
          <c:tx>
            <c:strRef>
              <c:f>MALAM!$AP$1:$AP$7</c:f>
              <c:strCache>
                <c:ptCount val="7"/>
                <c:pt idx="0">
                  <c:v>FM-PNS-27</c:v>
                </c:pt>
                <c:pt idx="2">
                  <c:v>Rev-0</c:v>
                </c:pt>
                <c:pt idx="3">
                  <c:v>1 halaman</c:v>
                </c:pt>
                <c:pt idx="6">
                  <c:v>DEMIN WATER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MALAM!$A$8:$AJ$21</c:f>
              <c:multiLvlStrCache>
                <c:ptCount val="14"/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CHLORINE</c:v>
                  </c:pt>
                  <c:pt idx="5">
                    <c:v>T1</c:v>
                  </c:pt>
                  <c:pt idx="6">
                    <c:v>ERR</c:v>
                  </c:pt>
                  <c:pt idx="7">
                    <c:v>ERR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0,60</c:v>
                  </c:pt>
                  <c:pt idx="7">
                    <c:v>1,58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4">
                    <c:v>LEVEL TANKI 2ND RO</c:v>
                  </c:pt>
                  <c:pt idx="5">
                    <c:v>T1</c:v>
                  </c:pt>
                  <c:pt idx="6">
                    <c:v>0,60</c:v>
                  </c:pt>
                  <c:pt idx="7">
                    <c:v>2,58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T2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C</c:v>
                  </c:pt>
                  <c:pt idx="1">
                    <c:v>S/B</c:v>
                  </c:pt>
                  <c:pt idx="2">
                    <c:v>S/B</c:v>
                  </c:pt>
                  <c:pt idx="4">
                    <c:v>LEVEL TANKI DEMIN (M)</c:v>
                  </c:pt>
                  <c:pt idx="5">
                    <c:v>T1</c:v>
                  </c:pt>
                  <c:pt idx="6">
                    <c:v>8,00</c:v>
                  </c:pt>
                  <c:pt idx="7">
                    <c:v>8,1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3">
                    <c:v>LEVEL - PRESSURE</c:v>
                  </c:pt>
                  <c:pt idx="4">
                    <c:v>JAM</c:v>
                  </c:pt>
                  <c:pt idx="6">
                    <c:v>00.00</c:v>
                  </c:pt>
                  <c:pt idx="7">
                    <c:v>07.00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4">
                    <c:v>SH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PERMASALAHAN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C</c:v>
                  </c:pt>
                  <c:pt idx="1">
                    <c:v>N/SB</c:v>
                  </c:pt>
                  <c:pt idx="2">
                    <c:v>N/SB</c:v>
                  </c:pt>
                  <c:pt idx="4">
                    <c:v>CO DOSING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3">
                    <c:v>CHLORINE PLANT</c:v>
                  </c:pt>
                  <c:pt idx="4">
                    <c:v>GENERATOR CHLORINE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NOMOR SERVICE REQUEST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3">
                    <c:v>H2 PLANT</c:v>
                  </c:pt>
                  <c:pt idx="4">
                    <c:v>GENERATOR H2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S/B</c:v>
                  </c:pt>
                  <c:pt idx="5">
                    <c:v>6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5">
                    <c:v>5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4</c:v>
                  </c:pt>
                  <c:pt idx="1">
                    <c:v>S/B</c:v>
                  </c:pt>
                  <c:pt idx="2">
                    <c:v>S/B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3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2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1</c:v>
                  </c:pt>
                  <c:pt idx="1">
                    <c:v>I/S</c:v>
                  </c:pt>
                  <c:pt idx="2">
                    <c:v>I/S</c:v>
                  </c:pt>
                  <c:pt idx="4">
                    <c:v>WASTEWATER LIFT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3">
                    <c:v>WWTP</c:v>
                  </c:pt>
                  <c:pt idx="4">
                    <c:v>REUSE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  <c:pt idx="9">
                    <c:v>KEGIATAN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4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9">
                    <c:v>JAM</c:v>
                  </c:pt>
                </c:lvl>
                <c:lvl>
                  <c:pt idx="0">
                    <c:v>B</c:v>
                  </c:pt>
                  <c:pt idx="1">
                    <c:v>S/B</c:v>
                  </c:pt>
                  <c:pt idx="2">
                    <c:v>I/S</c:v>
                  </c:pt>
                  <c:pt idx="5">
                    <c:v>2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S/B</c:v>
                  </c:pt>
                  <c:pt idx="4">
                    <c:v>SCREEN WASH PUMP</c:v>
                  </c:pt>
                  <c:pt idx="5">
                    <c:v>1</c:v>
                  </c:pt>
                  <c:pt idx="6">
                    <c:v>S/B</c:v>
                  </c:pt>
                  <c:pt idx="7">
                    <c:v>S/B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5">
                    <c:v>3</c:v>
                  </c:pt>
                  <c:pt idx="6">
                    <c:v>S/B</c:v>
                  </c:pt>
                  <c:pt idx="7">
                    <c:v>S/B</c:v>
                  </c:pt>
                  <c:pt idx="8">
                    <c:v>N/SB = NOT STANDBY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I/S</c:v>
                  </c:pt>
                  <c:pt idx="4">
                    <c:v>TRAVELLING WATER SCREEN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8">
                    <c:v>I/S = INSERVICE</c:v>
                  </c:pt>
                </c:lvl>
                <c:lvl>
                  <c:pt idx="0">
                    <c:v>B</c:v>
                  </c:pt>
                  <c:pt idx="1">
                    <c:v>I/S</c:v>
                  </c:pt>
                  <c:pt idx="2">
                    <c:v>I/S</c:v>
                  </c:pt>
                  <c:pt idx="5">
                    <c:v>4</c:v>
                  </c:pt>
                  <c:pt idx="6">
                    <c:v>I/S</c:v>
                  </c:pt>
                  <c:pt idx="7">
                    <c:v>I/S</c:v>
                  </c:pt>
                </c:lvl>
                <c:lvl>
                  <c:pt idx="0">
                    <c:v>A</c:v>
                  </c:pt>
                  <c:pt idx="1">
                    <c:v>S/B</c:v>
                  </c:pt>
                  <c:pt idx="2">
                    <c:v>S/B</c:v>
                  </c:pt>
                  <c:pt idx="5">
                    <c:v>3</c:v>
                  </c:pt>
                  <c:pt idx="6">
                    <c:v>N/SB</c:v>
                  </c:pt>
                  <c:pt idx="7">
                    <c:v>N/SB</c:v>
                  </c:pt>
                </c:lvl>
                <c:lvl>
                  <c:pt idx="0">
                    <c:v>B</c:v>
                  </c:pt>
                  <c:pt idx="1">
                    <c:v>N/SB</c:v>
                  </c:pt>
                  <c:pt idx="2">
                    <c:v>N/SB</c:v>
                  </c:pt>
                  <c:pt idx="5">
                    <c:v>2</c:v>
                  </c:pt>
                  <c:pt idx="6">
                    <c:v>I/S</c:v>
                  </c:pt>
                  <c:pt idx="7">
                    <c:v>I/S</c:v>
                  </c:pt>
                  <c:pt idx="8">
                    <c:v>S/B = STANDBY</c:v>
                  </c:pt>
                </c:lvl>
                <c:lvl>
                  <c:pt idx="0">
                    <c:v>A</c:v>
                  </c:pt>
                  <c:pt idx="1">
                    <c:v>I/S</c:v>
                  </c:pt>
                  <c:pt idx="2">
                    <c:v>I/S</c:v>
                  </c:pt>
                  <c:pt idx="4">
                    <c:v>CWP</c:v>
                  </c:pt>
                  <c:pt idx="5">
                    <c:v>1</c:v>
                  </c:pt>
                  <c:pt idx="6">
                    <c:v>I/S</c:v>
                  </c:pt>
                  <c:pt idx="7">
                    <c:v>I/S</c:v>
                  </c:pt>
                  <c:pt idx="9">
                    <c:v>KEGIATAN</c:v>
                  </c:pt>
                  <c:pt idx="10">
                    <c:v>CHANGE SHIFT WITH REGU A</c:v>
                  </c:pt>
                  <c:pt idx="12">
                    <c:v>STOP BACKWASH MMF</c:v>
                  </c:pt>
                  <c:pt idx="13">
                    <c:v>STOP FWRO 1</c:v>
                  </c:pt>
                </c:lvl>
                <c:lvl>
                  <c:pt idx="1">
                    <c:v>AWAL</c:v>
                  </c:pt>
                  <c:pt idx="2">
                    <c:v>AKHIR</c:v>
                  </c:pt>
                  <c:pt idx="3">
                    <c:v>WATER INTAKE </c:v>
                  </c:pt>
                  <c:pt idx="4">
                    <c:v>KONDISI</c:v>
                  </c:pt>
                  <c:pt idx="6">
                    <c:v>AWAL</c:v>
                  </c:pt>
                  <c:pt idx="7">
                    <c:v>AKHIR</c:v>
                  </c:pt>
                  <c:pt idx="8">
                    <c:v>KETERANGAN :</c:v>
                  </c:pt>
                  <c:pt idx="9">
                    <c:v>JAM</c:v>
                  </c:pt>
                  <c:pt idx="10">
                    <c:v>23.00</c:v>
                  </c:pt>
                  <c:pt idx="12">
                    <c:v>23.34</c:v>
                  </c:pt>
                  <c:pt idx="13">
                    <c:v>23.50</c:v>
                  </c:pt>
                </c:lvl>
              </c:multiLvlStrCache>
            </c:multiLvlStrRef>
          </c:cat>
          <c:val>
            <c:numRef>
              <c:f>MALAM!$AP$8:$AP$21</c:f>
              <c:numCache>
                <c:formatCode>General</c:formatCode>
                <c:ptCount val="14"/>
                <c:pt idx="5">
                  <c:v>2</c:v>
                </c:pt>
                <c:pt idx="6">
                  <c:v>0</c:v>
                </c:pt>
                <c:pt idx="7">
                  <c:v>1028676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688-430E-90AE-6BA082B2DB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-1105128400"/>
        <c:axId val="-1105133296"/>
      </c:barChart>
      <c:catAx>
        <c:axId val="-110512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33296"/>
        <c:crosses val="autoZero"/>
        <c:auto val="1"/>
        <c:lblAlgn val="ctr"/>
        <c:lblOffset val="100"/>
        <c:noMultiLvlLbl val="0"/>
      </c:catAx>
      <c:valAx>
        <c:axId val="-1105133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2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/>
              <a:t>TOTAL PRODUKSI AIR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TREND!$B$6</c:f>
              <c:strCache>
                <c:ptCount val="1"/>
                <c:pt idx="0">
                  <c:v>Total Produksi 1st RO (m3)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TREND!$C$5:$E$5</c:f>
              <c:strCache>
                <c:ptCount val="3"/>
                <c:pt idx="0">
                  <c:v>PAGI</c:v>
                </c:pt>
                <c:pt idx="1">
                  <c:v>SIANG</c:v>
                </c:pt>
                <c:pt idx="2">
                  <c:v>MALAM</c:v>
                </c:pt>
              </c:strCache>
            </c:strRef>
          </c:cat>
          <c:val>
            <c:numRef>
              <c:f>TREND!$C$6:$E$6</c:f>
              <c:numCache>
                <c:formatCode>0</c:formatCode>
                <c:ptCount val="3"/>
                <c:pt idx="0">
                  <c:v>903</c:v>
                </c:pt>
                <c:pt idx="1">
                  <c:v>512</c:v>
                </c:pt>
                <c:pt idx="2">
                  <c:v>920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18-4D61-8AD9-576D3D22D3C2}"/>
            </c:ext>
          </c:extLst>
        </c:ser>
        <c:ser>
          <c:idx val="1"/>
          <c:order val="1"/>
          <c:tx>
            <c:strRef>
              <c:f>TREND!$B$7</c:f>
              <c:strCache>
                <c:ptCount val="1"/>
                <c:pt idx="0">
                  <c:v>Total Produksi 2nd RO (m3)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TREND!$C$5:$E$5</c:f>
              <c:strCache>
                <c:ptCount val="3"/>
                <c:pt idx="0">
                  <c:v>PAGI</c:v>
                </c:pt>
                <c:pt idx="1">
                  <c:v>SIANG</c:v>
                </c:pt>
                <c:pt idx="2">
                  <c:v>MALAM</c:v>
                </c:pt>
              </c:strCache>
            </c:strRef>
          </c:cat>
          <c:val>
            <c:numRef>
              <c:f>TREND!$C$7:$E$7</c:f>
              <c:numCache>
                <c:formatCode>0</c:formatCode>
                <c:ptCount val="3"/>
                <c:pt idx="0">
                  <c:v>391</c:v>
                </c:pt>
                <c:pt idx="1">
                  <c:v>188</c:v>
                </c:pt>
                <c:pt idx="2">
                  <c:v>342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718-4D61-8AD9-576D3D22D3C2}"/>
            </c:ext>
          </c:extLst>
        </c:ser>
        <c:ser>
          <c:idx val="2"/>
          <c:order val="2"/>
          <c:tx>
            <c:strRef>
              <c:f>TREND!$B$8</c:f>
              <c:strCache>
                <c:ptCount val="1"/>
                <c:pt idx="0">
                  <c:v>Total Produksi Mixed Bed (m3)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TREND!$C$5:$E$5</c:f>
              <c:strCache>
                <c:ptCount val="3"/>
                <c:pt idx="0">
                  <c:v>PAGI</c:v>
                </c:pt>
                <c:pt idx="1">
                  <c:v>SIANG</c:v>
                </c:pt>
                <c:pt idx="2">
                  <c:v>MALAM</c:v>
                </c:pt>
              </c:strCache>
            </c:strRef>
          </c:cat>
          <c:val>
            <c:numRef>
              <c:f>TREND!$C$8:$E$8</c:f>
              <c:numCache>
                <c:formatCode>0</c:formatCode>
                <c:ptCount val="3"/>
                <c:pt idx="0">
                  <c:v>345</c:v>
                </c:pt>
                <c:pt idx="1">
                  <c:v>118</c:v>
                </c:pt>
                <c:pt idx="2">
                  <c:v>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3718-4D61-8AD9-576D3D22D3C2}"/>
            </c:ext>
          </c:extLst>
        </c:ser>
        <c:ser>
          <c:idx val="3"/>
          <c:order val="3"/>
          <c:tx>
            <c:strRef>
              <c:f>TREND!$B$9</c:f>
              <c:strCache>
                <c:ptCount val="1"/>
                <c:pt idx="0">
                  <c:v>Total Supply DM (m3)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TREND!$C$5:$E$5</c:f>
              <c:strCache>
                <c:ptCount val="3"/>
                <c:pt idx="0">
                  <c:v>PAGI</c:v>
                </c:pt>
                <c:pt idx="1">
                  <c:v>SIANG</c:v>
                </c:pt>
                <c:pt idx="2">
                  <c:v>MALAM</c:v>
                </c:pt>
              </c:strCache>
            </c:strRef>
          </c:cat>
          <c:val>
            <c:numRef>
              <c:f>TREND!$C$9:$E$9</c:f>
              <c:numCache>
                <c:formatCode>0</c:formatCode>
                <c:ptCount val="3"/>
                <c:pt idx="0">
                  <c:v>213</c:v>
                </c:pt>
                <c:pt idx="1">
                  <c:v>192</c:v>
                </c:pt>
                <c:pt idx="2">
                  <c:v>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3718-4D61-8AD9-576D3D22D3C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105127856"/>
        <c:axId val="-1105125136"/>
      </c:lineChart>
      <c:catAx>
        <c:axId val="-110512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25136"/>
        <c:crosses val="autoZero"/>
        <c:auto val="1"/>
        <c:lblAlgn val="ctr"/>
        <c:lblOffset val="100"/>
        <c:noMultiLvlLbl val="0"/>
      </c:catAx>
      <c:valAx>
        <c:axId val="-1105125136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2785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/>
              <a:t>LEVEL TANKI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10"/>
          <c:order val="0"/>
          <c:tx>
            <c:strRef>
              <c:f>TREND!$B$12</c:f>
              <c:strCache>
                <c:ptCount val="1"/>
                <c:pt idx="0">
                  <c:v>Clarified Water</c:v>
                </c:pt>
              </c:strCache>
            </c:strRef>
          </c:tx>
          <c:spPr>
            <a:ln w="22225" cap="rnd" cmpd="sng" algn="ctr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TREND!$C$12:$G$12</c:f>
              <c:numCache>
                <c:formatCode>_-* #,##0.00_-;\-* #,##0.00_-;_-* "-"_-;_-@_-</c:formatCode>
                <c:ptCount val="5"/>
                <c:pt idx="0" formatCode="_-* #,##0.0_-;\-* #,##0.0_-;_-* &quot;-&quot;_-;_-@_-">
                  <c:v>4.3600000000000002E-3</c:v>
                </c:pt>
                <c:pt idx="1">
                  <c:v>4.3860000000000001E-3</c:v>
                </c:pt>
                <c:pt idx="2">
                  <c:v>4.4989999999999995E-3</c:v>
                </c:pt>
                <c:pt idx="3">
                  <c:v>4.2000000000000006E-3</c:v>
                </c:pt>
                <c:pt idx="4">
                  <c:v>4.3499999999999997E-3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0-6955-4FFA-A7BB-8E54561DB1A3}"/>
            </c:ext>
          </c:extLst>
        </c:ser>
        <c:ser>
          <c:idx val="11"/>
          <c:order val="1"/>
          <c:tx>
            <c:strRef>
              <c:f>TREND!$B$13</c:f>
              <c:strCache>
                <c:ptCount val="1"/>
                <c:pt idx="0">
                  <c:v>Backwash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TREND!$C$13:$G$13</c:f>
              <c:numCache>
                <c:formatCode>0.00</c:formatCode>
                <c:ptCount val="5"/>
                <c:pt idx="0">
                  <c:v>4.2500000000000003E-3</c:v>
                </c:pt>
                <c:pt idx="1">
                  <c:v>4.2389999999999997E-3</c:v>
                </c:pt>
                <c:pt idx="2">
                  <c:v>4.1809999999999998E-3</c:v>
                </c:pt>
                <c:pt idx="3">
                  <c:v>4.4000000000000003E-3</c:v>
                </c:pt>
                <c:pt idx="4">
                  <c:v>4.3E-3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1-6955-4FFA-A7BB-8E54561DB1A3}"/>
            </c:ext>
          </c:extLst>
        </c:ser>
        <c:ser>
          <c:idx val="12"/>
          <c:order val="2"/>
          <c:tx>
            <c:strRef>
              <c:f>TREND!$B$14</c:f>
              <c:strCache>
                <c:ptCount val="1"/>
                <c:pt idx="0">
                  <c:v>1st RO #1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TREND!$C$14:$G$14</c:f>
              <c:numCache>
                <c:formatCode>General</c:formatCode>
                <c:ptCount val="5"/>
                <c:pt idx="0">
                  <c:v>1.98</c:v>
                </c:pt>
                <c:pt idx="1">
                  <c:v>1.24</c:v>
                </c:pt>
                <c:pt idx="2">
                  <c:v>3.1</c:v>
                </c:pt>
                <c:pt idx="3">
                  <c:v>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2-6955-4FFA-A7BB-8E54561DB1A3}"/>
            </c:ext>
          </c:extLst>
        </c:ser>
        <c:ser>
          <c:idx val="13"/>
          <c:order val="3"/>
          <c:tx>
            <c:strRef>
              <c:f>TREND!$B$15</c:f>
              <c:strCache>
                <c:ptCount val="1"/>
                <c:pt idx="0">
                  <c:v>1st RO #2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TREND!$C$15:$G$15</c:f>
              <c:numCache>
                <c:formatCode>General</c:formatCode>
                <c:ptCount val="5"/>
                <c:pt idx="0">
                  <c:v>2</c:v>
                </c:pt>
                <c:pt idx="1">
                  <c:v>1.24</c:v>
                </c:pt>
                <c:pt idx="2">
                  <c:v>3.14</c:v>
                </c:pt>
                <c:pt idx="3">
                  <c:v>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3-6955-4FFA-A7BB-8E54561DB1A3}"/>
            </c:ext>
          </c:extLst>
        </c:ser>
        <c:ser>
          <c:idx val="14"/>
          <c:order val="4"/>
          <c:tx>
            <c:strRef>
              <c:f>TREND!$B$18</c:f>
              <c:strCache>
                <c:ptCount val="1"/>
                <c:pt idx="0">
                  <c:v>Demineralized #1</c:v>
                </c:pt>
              </c:strCache>
            </c:strRef>
          </c:tx>
          <c:spPr>
            <a:ln w="22225" cap="rnd" cmpd="sng" algn="ctr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TREND!$C$18:$G$18</c:f>
              <c:numCache>
                <c:formatCode>General</c:formatCode>
                <c:ptCount val="5"/>
                <c:pt idx="0">
                  <c:v>8.01</c:v>
                </c:pt>
                <c:pt idx="1">
                  <c:v>8.3699999999999992</c:v>
                </c:pt>
                <c:pt idx="2">
                  <c:v>7.85</c:v>
                </c:pt>
                <c:pt idx="3">
                  <c:v>8.1</c:v>
                </c:pt>
                <c:pt idx="4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4-6955-4FFA-A7BB-8E54561DB1A3}"/>
            </c:ext>
          </c:extLst>
        </c:ser>
        <c:ser>
          <c:idx val="15"/>
          <c:order val="5"/>
          <c:tx>
            <c:strRef>
              <c:f>TREND!$B$19</c:f>
              <c:strCache>
                <c:ptCount val="1"/>
                <c:pt idx="0">
                  <c:v>Demineralized #2</c:v>
                </c:pt>
              </c:strCache>
            </c:strRef>
          </c:tx>
          <c:spPr>
            <a:ln w="22225" cap="rnd" cmpd="sng" algn="ctr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TREND!$C$19:$G$19</c:f>
              <c:numCache>
                <c:formatCode>General</c:formatCode>
                <c:ptCount val="5"/>
                <c:pt idx="0">
                  <c:v>8.11</c:v>
                </c:pt>
                <c:pt idx="1">
                  <c:v>8.3699999999999992</c:v>
                </c:pt>
                <c:pt idx="2">
                  <c:v>7.96</c:v>
                </c:pt>
                <c:pt idx="3">
                  <c:v>8.1</c:v>
                </c:pt>
                <c:pt idx="4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5-6955-4FFA-A7BB-8E54561DB1A3}"/>
            </c:ext>
          </c:extLst>
        </c:ser>
        <c:ser>
          <c:idx val="16"/>
          <c:order val="6"/>
          <c:tx>
            <c:strRef>
              <c:f>TREND!$B$20</c:f>
              <c:strCache>
                <c:ptCount val="1"/>
                <c:pt idx="0">
                  <c:v>Potable Water #1</c:v>
                </c:pt>
              </c:strCache>
            </c:strRef>
          </c:tx>
          <c:spPr>
            <a:ln w="22225" cap="rnd" cmpd="sng" algn="ctr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TREND!$C$20:$G$20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6-6955-4FFA-A7BB-8E54561DB1A3}"/>
            </c:ext>
          </c:extLst>
        </c:ser>
        <c:ser>
          <c:idx val="17"/>
          <c:order val="7"/>
          <c:tx>
            <c:strRef>
              <c:f>TREND!$B$21</c:f>
              <c:strCache>
                <c:ptCount val="1"/>
                <c:pt idx="0">
                  <c:v>Potable Water #2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TREND!$C$21:$G$21</c:f>
              <c:numCache>
                <c:formatCode>#,##0</c:formatCode>
                <c:ptCount val="5"/>
                <c:pt idx="0">
                  <c:v>2.17</c:v>
                </c:pt>
                <c:pt idx="1">
                  <c:v>0</c:v>
                </c:pt>
                <c:pt idx="2">
                  <c:v>2.27</c:v>
                </c:pt>
                <c:pt idx="3">
                  <c:v>2.48</c:v>
                </c:pt>
                <c:pt idx="4">
                  <c:v>2.3690000000000002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7-6955-4FFA-A7BB-8E54561DB1A3}"/>
            </c:ext>
          </c:extLst>
        </c:ser>
        <c:ser>
          <c:idx val="18"/>
          <c:order val="8"/>
          <c:tx>
            <c:strRef>
              <c:f>TREND!$B$22</c:f>
              <c:strCache>
                <c:ptCount val="1"/>
                <c:pt idx="0">
                  <c:v>Fresh Water reservoir #1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TREND!$C$22:$G$22</c:f>
              <c:numCache>
                <c:formatCode>#,##0.00</c:formatCode>
                <c:ptCount val="5"/>
                <c:pt idx="0">
                  <c:v>3.65E-3</c:v>
                </c:pt>
                <c:pt idx="1">
                  <c:v>3.6080000000000001E-3</c:v>
                </c:pt>
                <c:pt idx="2">
                  <c:v>3.5769999999999999E-3</c:v>
                </c:pt>
                <c:pt idx="3">
                  <c:v>3.5999999999999999E-3</c:v>
                </c:pt>
                <c:pt idx="4">
                  <c:v>3.5999999999999999E-3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8-6955-4FFA-A7BB-8E54561DB1A3}"/>
            </c:ext>
          </c:extLst>
        </c:ser>
        <c:ser>
          <c:idx val="19"/>
          <c:order val="9"/>
          <c:tx>
            <c:strRef>
              <c:f>TREND!$B$23</c:f>
              <c:strCache>
                <c:ptCount val="1"/>
                <c:pt idx="0">
                  <c:v>Fresh Water reservoir #2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TREND!$C$23:$G$23</c:f>
              <c:numCache>
                <c:formatCode>#,##0.00</c:formatCode>
                <c:ptCount val="5"/>
                <c:pt idx="0">
                  <c:v>3.65E-3</c:v>
                </c:pt>
                <c:pt idx="1">
                  <c:v>0</c:v>
                </c:pt>
                <c:pt idx="2">
                  <c:v>3.6150000000000002E-3</c:v>
                </c:pt>
                <c:pt idx="3">
                  <c:v>3.64E-3</c:v>
                </c:pt>
                <c:pt idx="4">
                  <c:v>3.7000000000000002E-3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29-6955-4FFA-A7BB-8E54561DB1A3}"/>
            </c:ext>
          </c:extLst>
        </c:ser>
        <c:ser>
          <c:idx val="0"/>
          <c:order val="10"/>
          <c:tx>
            <c:strRef>
              <c:f>TREND!$B$12</c:f>
              <c:strCache>
                <c:ptCount val="1"/>
                <c:pt idx="0">
                  <c:v>Clarified Water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TREND!$C$12:$G$12</c:f>
              <c:numCache>
                <c:formatCode>_-* #,##0.00_-;\-* #,##0.00_-;_-* "-"_-;_-@_-</c:formatCode>
                <c:ptCount val="5"/>
                <c:pt idx="0" formatCode="_-* #,##0.0_-;\-* #,##0.0_-;_-* &quot;-&quot;_-;_-@_-">
                  <c:v>4.3600000000000002E-3</c:v>
                </c:pt>
                <c:pt idx="1">
                  <c:v>4.3860000000000001E-3</c:v>
                </c:pt>
                <c:pt idx="2">
                  <c:v>4.4989999999999995E-3</c:v>
                </c:pt>
                <c:pt idx="3">
                  <c:v>4.2000000000000006E-3</c:v>
                </c:pt>
                <c:pt idx="4">
                  <c:v>4.3499999999999997E-3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6955-4FFA-A7BB-8E54561DB1A3}"/>
            </c:ext>
          </c:extLst>
        </c:ser>
        <c:ser>
          <c:idx val="1"/>
          <c:order val="11"/>
          <c:tx>
            <c:strRef>
              <c:f>TREND!$B$13</c:f>
              <c:strCache>
                <c:ptCount val="1"/>
                <c:pt idx="0">
                  <c:v>Backwash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TREND!$C$13:$G$13</c:f>
              <c:numCache>
                <c:formatCode>0.00</c:formatCode>
                <c:ptCount val="5"/>
                <c:pt idx="0">
                  <c:v>4.2500000000000003E-3</c:v>
                </c:pt>
                <c:pt idx="1">
                  <c:v>4.2389999999999997E-3</c:v>
                </c:pt>
                <c:pt idx="2">
                  <c:v>4.1809999999999998E-3</c:v>
                </c:pt>
                <c:pt idx="3">
                  <c:v>4.4000000000000003E-3</c:v>
                </c:pt>
                <c:pt idx="4">
                  <c:v>4.3E-3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6955-4FFA-A7BB-8E54561DB1A3}"/>
            </c:ext>
          </c:extLst>
        </c:ser>
        <c:ser>
          <c:idx val="2"/>
          <c:order val="12"/>
          <c:tx>
            <c:strRef>
              <c:f>TREND!$B$14</c:f>
              <c:strCache>
                <c:ptCount val="1"/>
                <c:pt idx="0">
                  <c:v>1st RO #1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TREND!$C$14:$G$14</c:f>
              <c:numCache>
                <c:formatCode>General</c:formatCode>
                <c:ptCount val="5"/>
                <c:pt idx="0">
                  <c:v>1.98</c:v>
                </c:pt>
                <c:pt idx="1">
                  <c:v>1.24</c:v>
                </c:pt>
                <c:pt idx="2">
                  <c:v>3.1</c:v>
                </c:pt>
                <c:pt idx="3">
                  <c:v>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6955-4FFA-A7BB-8E54561DB1A3}"/>
            </c:ext>
          </c:extLst>
        </c:ser>
        <c:ser>
          <c:idx val="3"/>
          <c:order val="13"/>
          <c:tx>
            <c:strRef>
              <c:f>TREND!$B$15</c:f>
              <c:strCache>
                <c:ptCount val="1"/>
                <c:pt idx="0">
                  <c:v>1st RO #2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TREND!$C$15:$G$15</c:f>
              <c:numCache>
                <c:formatCode>General</c:formatCode>
                <c:ptCount val="5"/>
                <c:pt idx="0">
                  <c:v>2</c:v>
                </c:pt>
                <c:pt idx="1">
                  <c:v>1.24</c:v>
                </c:pt>
                <c:pt idx="2">
                  <c:v>3.14</c:v>
                </c:pt>
                <c:pt idx="3">
                  <c:v>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6955-4FFA-A7BB-8E54561DB1A3}"/>
            </c:ext>
          </c:extLst>
        </c:ser>
        <c:ser>
          <c:idx val="4"/>
          <c:order val="14"/>
          <c:tx>
            <c:strRef>
              <c:f>TREND!$B$18</c:f>
              <c:strCache>
                <c:ptCount val="1"/>
                <c:pt idx="0">
                  <c:v>Demineralized #1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TREND!$C$18:$G$18</c:f>
              <c:numCache>
                <c:formatCode>General</c:formatCode>
                <c:ptCount val="5"/>
                <c:pt idx="0">
                  <c:v>8.01</c:v>
                </c:pt>
                <c:pt idx="1">
                  <c:v>8.3699999999999992</c:v>
                </c:pt>
                <c:pt idx="2">
                  <c:v>7.85</c:v>
                </c:pt>
                <c:pt idx="3">
                  <c:v>8.1</c:v>
                </c:pt>
                <c:pt idx="4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6955-4FFA-A7BB-8E54561DB1A3}"/>
            </c:ext>
          </c:extLst>
        </c:ser>
        <c:ser>
          <c:idx val="5"/>
          <c:order val="15"/>
          <c:tx>
            <c:strRef>
              <c:f>TREND!$B$19</c:f>
              <c:strCache>
                <c:ptCount val="1"/>
                <c:pt idx="0">
                  <c:v>Demineralized #2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TREND!$C$19:$G$19</c:f>
              <c:numCache>
                <c:formatCode>General</c:formatCode>
                <c:ptCount val="5"/>
                <c:pt idx="0">
                  <c:v>8.11</c:v>
                </c:pt>
                <c:pt idx="1">
                  <c:v>8.3699999999999992</c:v>
                </c:pt>
                <c:pt idx="2">
                  <c:v>7.96</c:v>
                </c:pt>
                <c:pt idx="3">
                  <c:v>8.1</c:v>
                </c:pt>
                <c:pt idx="4">
                  <c:v>8.5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6955-4FFA-A7BB-8E54561DB1A3}"/>
            </c:ext>
          </c:extLst>
        </c:ser>
        <c:ser>
          <c:idx val="6"/>
          <c:order val="16"/>
          <c:tx>
            <c:strRef>
              <c:f>TREND!$B$20</c:f>
              <c:strCache>
                <c:ptCount val="1"/>
                <c:pt idx="0">
                  <c:v>Potable Water #1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TREND!$C$20:$G$20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6955-4FFA-A7BB-8E54561DB1A3}"/>
            </c:ext>
          </c:extLst>
        </c:ser>
        <c:ser>
          <c:idx val="7"/>
          <c:order val="17"/>
          <c:tx>
            <c:strRef>
              <c:f>TREND!$B$21</c:f>
              <c:strCache>
                <c:ptCount val="1"/>
                <c:pt idx="0">
                  <c:v>Potable Water #2</c:v>
                </c:pt>
              </c:strCache>
            </c:strRef>
          </c:tx>
          <c:spPr>
            <a:ln w="22225" cap="rnd" cmpd="sng" algn="ctr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TREND!$C$21:$G$21</c:f>
              <c:numCache>
                <c:formatCode>#,##0</c:formatCode>
                <c:ptCount val="5"/>
                <c:pt idx="0">
                  <c:v>2.17</c:v>
                </c:pt>
                <c:pt idx="1">
                  <c:v>0</c:v>
                </c:pt>
                <c:pt idx="2">
                  <c:v>2.27</c:v>
                </c:pt>
                <c:pt idx="3">
                  <c:v>2.48</c:v>
                </c:pt>
                <c:pt idx="4">
                  <c:v>2.3690000000000002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6955-4FFA-A7BB-8E54561DB1A3}"/>
            </c:ext>
          </c:extLst>
        </c:ser>
        <c:ser>
          <c:idx val="8"/>
          <c:order val="18"/>
          <c:tx>
            <c:strRef>
              <c:f>TREND!$B$22</c:f>
              <c:strCache>
                <c:ptCount val="1"/>
                <c:pt idx="0">
                  <c:v>Fresh Water reservoir #1</c:v>
                </c:pt>
              </c:strCache>
            </c:strRef>
          </c:tx>
          <c:spPr>
            <a:ln w="22225" cap="rnd" cmpd="sng" algn="ctr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TREND!$C$22:$G$22</c:f>
              <c:numCache>
                <c:formatCode>#,##0.00</c:formatCode>
                <c:ptCount val="5"/>
                <c:pt idx="0">
                  <c:v>3.65E-3</c:v>
                </c:pt>
                <c:pt idx="1">
                  <c:v>3.6080000000000001E-3</c:v>
                </c:pt>
                <c:pt idx="2">
                  <c:v>3.5769999999999999E-3</c:v>
                </c:pt>
                <c:pt idx="3">
                  <c:v>3.5999999999999999E-3</c:v>
                </c:pt>
                <c:pt idx="4">
                  <c:v>3.5999999999999999E-3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D-6955-4FFA-A7BB-8E54561DB1A3}"/>
            </c:ext>
          </c:extLst>
        </c:ser>
        <c:ser>
          <c:idx val="9"/>
          <c:order val="19"/>
          <c:tx>
            <c:strRef>
              <c:f>TREND!$B$23</c:f>
              <c:strCache>
                <c:ptCount val="1"/>
                <c:pt idx="0">
                  <c:v>Fresh Water reservoir #2</c:v>
                </c:pt>
              </c:strCache>
            </c:strRef>
          </c:tx>
          <c:spPr>
            <a:ln w="22225" cap="rnd" cmpd="sng" algn="ctr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TREND!$C$11:$G$11</c:f>
              <c:numCache>
                <c:formatCode>h:mm</c:formatCode>
                <c:ptCount val="5"/>
                <c:pt idx="0">
                  <c:v>0.41666666666666669</c:v>
                </c:pt>
                <c:pt idx="1">
                  <c:v>0.625</c:v>
                </c:pt>
                <c:pt idx="2">
                  <c:v>0.91666666666666663</c:v>
                </c:pt>
                <c:pt idx="3">
                  <c:v>0</c:v>
                </c:pt>
                <c:pt idx="4">
                  <c:v>0.29166666666666669</c:v>
                </c:pt>
              </c:numCache>
            </c:numRef>
          </c:cat>
          <c:val>
            <c:numRef>
              <c:f>TREND!$C$23:$G$23</c:f>
              <c:numCache>
                <c:formatCode>#,##0.00</c:formatCode>
                <c:ptCount val="5"/>
                <c:pt idx="0">
                  <c:v>3.65E-3</c:v>
                </c:pt>
                <c:pt idx="1">
                  <c:v>0</c:v>
                </c:pt>
                <c:pt idx="2">
                  <c:v>3.6150000000000002E-3</c:v>
                </c:pt>
                <c:pt idx="3">
                  <c:v>3.64E-3</c:v>
                </c:pt>
                <c:pt idx="4">
                  <c:v>3.7000000000000002E-3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F-6955-4FFA-A7BB-8E54561DB1A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105128944"/>
        <c:axId val="-1105127312"/>
      </c:lineChart>
      <c:catAx>
        <c:axId val="-1105128944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27312"/>
        <c:crosses val="autoZero"/>
        <c:auto val="1"/>
        <c:lblAlgn val="ctr"/>
        <c:lblOffset val="100"/>
        <c:noMultiLvlLbl val="0"/>
      </c:catAx>
      <c:valAx>
        <c:axId val="-1105127312"/>
        <c:scaling>
          <c:orientation val="minMax"/>
        </c:scaling>
        <c:delete val="0"/>
        <c:axPos val="l"/>
        <c:numFmt formatCode="_-* #,##0.0_-;\-* #,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289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D" b="1"/>
              <a:t>H2 PLANT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TREND!$B$26</c:f>
              <c:strCache>
                <c:ptCount val="1"/>
                <c:pt idx="0">
                  <c:v>Tank #1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TREND!$C$25:$E$25</c:f>
              <c:numCache>
                <c:formatCode>h:mm</c:formatCode>
                <c:ptCount val="3"/>
                <c:pt idx="0">
                  <c:v>0.41666666666666669</c:v>
                </c:pt>
                <c:pt idx="1">
                  <c:v>0.625</c:v>
                </c:pt>
                <c:pt idx="2">
                  <c:v>0</c:v>
                </c:pt>
              </c:numCache>
            </c:numRef>
          </c:cat>
          <c:val>
            <c:numRef>
              <c:f>TREND!$C$26:$E$26</c:f>
              <c:numCache>
                <c:formatCode>General</c:formatCode>
                <c:ptCount val="3"/>
                <c:pt idx="0">
                  <c:v>2.59</c:v>
                </c:pt>
                <c:pt idx="1">
                  <c:v>0</c:v>
                </c:pt>
                <c:pt idx="2">
                  <c:v>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EE0-433B-9994-335D52B2F5F6}"/>
            </c:ext>
          </c:extLst>
        </c:ser>
        <c:ser>
          <c:idx val="1"/>
          <c:order val="1"/>
          <c:tx>
            <c:strRef>
              <c:f>TREND!$B$27</c:f>
              <c:strCache>
                <c:ptCount val="1"/>
                <c:pt idx="0">
                  <c:v>Tank #2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TREND!$C$25:$E$25</c:f>
              <c:numCache>
                <c:formatCode>h:mm</c:formatCode>
                <c:ptCount val="3"/>
                <c:pt idx="0">
                  <c:v>0.41666666666666669</c:v>
                </c:pt>
                <c:pt idx="1">
                  <c:v>0.625</c:v>
                </c:pt>
                <c:pt idx="2">
                  <c:v>0</c:v>
                </c:pt>
              </c:numCache>
            </c:numRef>
          </c:cat>
          <c:val>
            <c:numRef>
              <c:f>TREND!$C$27:$E$27</c:f>
              <c:numCache>
                <c:formatCode>General</c:formatCode>
                <c:ptCount val="3"/>
                <c:pt idx="0">
                  <c:v>2.64</c:v>
                </c:pt>
                <c:pt idx="1">
                  <c:v>0</c:v>
                </c:pt>
                <c:pt idx="2">
                  <c:v>2.54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0EE0-433B-9994-335D52B2F5F6}"/>
            </c:ext>
          </c:extLst>
        </c:ser>
        <c:ser>
          <c:idx val="2"/>
          <c:order val="2"/>
          <c:tx>
            <c:strRef>
              <c:f>TREND!$B$28</c:f>
              <c:strCache>
                <c:ptCount val="1"/>
                <c:pt idx="0">
                  <c:v>Tank #3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TREND!$C$25:$E$25</c:f>
              <c:numCache>
                <c:formatCode>h:mm</c:formatCode>
                <c:ptCount val="3"/>
                <c:pt idx="0">
                  <c:v>0.41666666666666669</c:v>
                </c:pt>
                <c:pt idx="1">
                  <c:v>0.625</c:v>
                </c:pt>
                <c:pt idx="2">
                  <c:v>0</c:v>
                </c:pt>
              </c:numCache>
            </c:numRef>
          </c:cat>
          <c:val>
            <c:numRef>
              <c:f>TREND!$C$28:$E$28</c:f>
              <c:numCache>
                <c:formatCode>General</c:formatCode>
                <c:ptCount val="3"/>
                <c:pt idx="0">
                  <c:v>2.5499999999999998</c:v>
                </c:pt>
                <c:pt idx="1">
                  <c:v>0</c:v>
                </c:pt>
                <c:pt idx="2">
                  <c:v>2.4500000000000002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0EE0-433B-9994-335D52B2F5F6}"/>
            </c:ext>
          </c:extLst>
        </c:ser>
        <c:ser>
          <c:idx val="3"/>
          <c:order val="3"/>
          <c:tx>
            <c:strRef>
              <c:f>TREND!$B$29</c:f>
              <c:strCache>
                <c:ptCount val="1"/>
                <c:pt idx="0">
                  <c:v>Main Pipe #1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TREND!$C$25:$E$25</c:f>
              <c:numCache>
                <c:formatCode>h:mm</c:formatCode>
                <c:ptCount val="3"/>
                <c:pt idx="0">
                  <c:v>0.41666666666666669</c:v>
                </c:pt>
                <c:pt idx="1">
                  <c:v>0.625</c:v>
                </c:pt>
                <c:pt idx="2">
                  <c:v>0</c:v>
                </c:pt>
              </c:numCache>
            </c:numRef>
          </c:cat>
          <c:val>
            <c:numRef>
              <c:f>TREND!$C$29:$E$29</c:f>
              <c:numCache>
                <c:formatCode>General</c:formatCode>
                <c:ptCount val="3"/>
                <c:pt idx="0">
                  <c:v>0.85</c:v>
                </c:pt>
                <c:pt idx="1">
                  <c:v>0</c:v>
                </c:pt>
                <c:pt idx="2">
                  <c:v>0.82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0EE0-433B-9994-335D52B2F5F6}"/>
            </c:ext>
          </c:extLst>
        </c:ser>
        <c:ser>
          <c:idx val="4"/>
          <c:order val="4"/>
          <c:tx>
            <c:strRef>
              <c:f>TREND!$B$30</c:f>
              <c:strCache>
                <c:ptCount val="1"/>
                <c:pt idx="0">
                  <c:v>Main Pipe #2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TREND!$C$25:$E$25</c:f>
              <c:numCache>
                <c:formatCode>h:mm</c:formatCode>
                <c:ptCount val="3"/>
                <c:pt idx="0">
                  <c:v>0.41666666666666669</c:v>
                </c:pt>
                <c:pt idx="1">
                  <c:v>0.625</c:v>
                </c:pt>
                <c:pt idx="2">
                  <c:v>0</c:v>
                </c:pt>
              </c:numCache>
            </c:numRef>
          </c:cat>
          <c:val>
            <c:numRef>
              <c:f>TREND!$C$30:$E$30</c:f>
              <c:numCache>
                <c:formatCode>General</c:formatCode>
                <c:ptCount val="3"/>
                <c:pt idx="0">
                  <c:v>0.84</c:v>
                </c:pt>
                <c:pt idx="1">
                  <c:v>0</c:v>
                </c:pt>
                <c:pt idx="2">
                  <c:v>0.87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EE0-433B-9994-335D52B2F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-1105133840"/>
        <c:axId val="-1105134928"/>
      </c:lineChart>
      <c:catAx>
        <c:axId val="-1105133840"/>
        <c:scaling>
          <c:orientation val="minMax"/>
        </c:scaling>
        <c:delete val="0"/>
        <c:axPos val="b"/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34928"/>
        <c:crosses val="autoZero"/>
        <c:auto val="1"/>
        <c:lblAlgn val="ctr"/>
        <c:lblOffset val="100"/>
        <c:noMultiLvlLbl val="0"/>
      </c:catAx>
      <c:valAx>
        <c:axId val="-1105134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-110513384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showDLblsOverMax val="0"/>
    <c:extLst xmlns:c16r2="http://schemas.microsoft.com/office/drawing/2015/06/chart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zoomScale="9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22578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742950</xdr:colOff>
      <xdr:row>0</xdr:row>
      <xdr:rowOff>152401</xdr:rowOff>
    </xdr:from>
    <xdr:to>
      <xdr:col>6</xdr:col>
      <xdr:colOff>634093</xdr:colOff>
      <xdr:row>3</xdr:row>
      <xdr:rowOff>91967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259F1FE9-302C-4045-8CAB-93C4708EE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0" y="152401"/>
          <a:ext cx="1590675" cy="5110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4</xdr:row>
      <xdr:rowOff>14287</xdr:rowOff>
    </xdr:from>
    <xdr:to>
      <xdr:col>16</xdr:col>
      <xdr:colOff>9525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CB8B4A24-0F19-4B12-92B7-9234B90D2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609599</xdr:colOff>
      <xdr:row>19</xdr:row>
      <xdr:rowOff>23811</xdr:rowOff>
    </xdr:from>
    <xdr:to>
      <xdr:col>18</xdr:col>
      <xdr:colOff>581024</xdr:colOff>
      <xdr:row>38</xdr:row>
      <xdr:rowOff>44766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080AB06E-3A0E-4A2C-A263-55FB8DBF5F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304801</xdr:colOff>
      <xdr:row>38</xdr:row>
      <xdr:rowOff>171450</xdr:rowOff>
    </xdr:from>
    <xdr:to>
      <xdr:col>17</xdr:col>
      <xdr:colOff>247651</xdr:colOff>
      <xdr:row>52</xdr:row>
      <xdr:rowOff>30480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AC721AA8-BAC8-4F0C-B5A0-EC73EAF0D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238125</xdr:colOff>
      <xdr:row>0</xdr:row>
      <xdr:rowOff>104776</xdr:rowOff>
    </xdr:from>
    <xdr:to>
      <xdr:col>1</xdr:col>
      <xdr:colOff>1581150</xdr:colOff>
      <xdr:row>2</xdr:row>
      <xdr:rowOff>82442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6A9BE914-EB01-4237-8CF0-D752B0E92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4776"/>
          <a:ext cx="1590675" cy="5110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371474</xdr:colOff>
      <xdr:row>0</xdr:row>
      <xdr:rowOff>114301</xdr:rowOff>
    </xdr:from>
    <xdr:to>
      <xdr:col>1</xdr:col>
      <xdr:colOff>1680305</xdr:colOff>
      <xdr:row>2</xdr:row>
      <xdr:rowOff>228600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EAA4501E-AD65-4D4E-9CA7-A1DF53F6B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114301"/>
          <a:ext cx="1689831" cy="5429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291353</xdr:colOff>
      <xdr:row>0</xdr:row>
      <xdr:rowOff>123265</xdr:rowOff>
    </xdr:from>
    <xdr:to>
      <xdr:col>4</xdr:col>
      <xdr:colOff>309842</xdr:colOff>
      <xdr:row>3</xdr:row>
      <xdr:rowOff>121025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38850208-8350-459F-8EA6-61A206602AC4}"/>
            </a:ext>
          </a:extLst>
        </xdr:cNvPr>
        <xdr:cNvGrpSpPr/>
      </xdr:nvGrpSpPr>
      <xdr:grpSpPr>
        <a:xfrm>
          <a:off x="473449" y="123265"/>
          <a:ext cx="1391209" cy="558054"/>
          <a:chOff x="470647" y="123265"/>
          <a:chExt cx="1396813" cy="569260"/>
        </a:xfrm>
      </xdr:grpSpPr>
      <xdr:sp macro="" textlink="">
        <xdr:nvSpPr>
          <xdr:cNvPr id="28" name="TextBox 27">
            <a:extLst>
              <a:ext uri="{FF2B5EF4-FFF2-40B4-BE49-F238E27FC236}">
                <a16:creationId xmlns="" xmlns:a16="http://schemas.microsoft.com/office/drawing/2014/main" id="{00000000-0008-0000-0300-00001C000000}"/>
              </a:ext>
            </a:extLst>
          </xdr:cNvPr>
          <xdr:cNvSpPr txBox="1"/>
        </xdr:nvSpPr>
        <xdr:spPr bwMode="auto">
          <a:xfrm>
            <a:off x="652743" y="481338"/>
            <a:ext cx="1214717" cy="2111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lang="en-ID" sz="800" b="1" baseline="0"/>
              <a:t>UJP</a:t>
            </a:r>
            <a:r>
              <a:rPr lang="en-US" sz="800" b="1" baseline="0"/>
              <a:t> PANGKALAN SUSU</a:t>
            </a:r>
            <a:endParaRPr lang="id-ID" sz="800" b="1"/>
          </a:p>
        </xdr:txBody>
      </xdr:sp>
      <xdr:pic>
        <xdr:nvPicPr>
          <xdr:cNvPr id="3" name="Picture 2">
            <a:extLst>
              <a:ext uri="{FF2B5EF4-FFF2-40B4-BE49-F238E27FC236}">
                <a16:creationId xmlns="" xmlns:a16="http://schemas.microsoft.com/office/drawing/2014/main" id="{C875D45B-06C5-4CDE-98A0-D2EADC5231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0647" y="123265"/>
            <a:ext cx="1277470" cy="41043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291353</xdr:colOff>
      <xdr:row>0</xdr:row>
      <xdr:rowOff>123265</xdr:rowOff>
    </xdr:from>
    <xdr:to>
      <xdr:col>4</xdr:col>
      <xdr:colOff>309842</xdr:colOff>
      <xdr:row>3</xdr:row>
      <xdr:rowOff>121025</xdr:rowOff>
    </xdr:to>
    <xdr:grpSp>
      <xdr:nvGrpSpPr>
        <xdr:cNvPr id="5" name="Group 4">
          <a:extLst>
            <a:ext uri="{FF2B5EF4-FFF2-40B4-BE49-F238E27FC236}">
              <a16:creationId xmlns="" xmlns:a16="http://schemas.microsoft.com/office/drawing/2014/main" id="{38850208-8350-459F-8EA6-61A206602AC4}"/>
            </a:ext>
          </a:extLst>
        </xdr:cNvPr>
        <xdr:cNvGrpSpPr/>
      </xdr:nvGrpSpPr>
      <xdr:grpSpPr>
        <a:xfrm>
          <a:off x="473449" y="123265"/>
          <a:ext cx="1391209" cy="558054"/>
          <a:chOff x="470647" y="123265"/>
          <a:chExt cx="1396813" cy="569260"/>
        </a:xfrm>
      </xdr:grpSpPr>
      <xdr:sp macro="" textlink="">
        <xdr:nvSpPr>
          <xdr:cNvPr id="6" name="TextBox 5">
            <a:extLst>
              <a:ext uri="{FF2B5EF4-FFF2-40B4-BE49-F238E27FC236}">
                <a16:creationId xmlns="" xmlns:a16="http://schemas.microsoft.com/office/drawing/2014/main" id="{00000000-0008-0000-0300-00001C000000}"/>
              </a:ext>
            </a:extLst>
          </xdr:cNvPr>
          <xdr:cNvSpPr txBox="1"/>
        </xdr:nvSpPr>
        <xdr:spPr bwMode="auto">
          <a:xfrm>
            <a:off x="652743" y="481338"/>
            <a:ext cx="1214717" cy="2111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lang="en-ID" sz="800" b="1" baseline="0"/>
              <a:t>UJP</a:t>
            </a:r>
            <a:r>
              <a:rPr lang="en-US" sz="800" b="1" baseline="0"/>
              <a:t> PANGKALAN SUSU</a:t>
            </a:r>
            <a:endParaRPr lang="id-ID" sz="800" b="1"/>
          </a:p>
        </xdr:txBody>
      </xdr:sp>
      <xdr:pic>
        <xdr:nvPicPr>
          <xdr:cNvPr id="7" name="Picture 6">
            <a:extLst>
              <a:ext uri="{FF2B5EF4-FFF2-40B4-BE49-F238E27FC236}">
                <a16:creationId xmlns="" xmlns:a16="http://schemas.microsoft.com/office/drawing/2014/main" id="{C875D45B-06C5-4CDE-98A0-D2EADC5231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0647" y="123265"/>
            <a:ext cx="1277470" cy="410437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291353</xdr:colOff>
      <xdr:row>0</xdr:row>
      <xdr:rowOff>145676</xdr:rowOff>
    </xdr:from>
    <xdr:to>
      <xdr:col>3</xdr:col>
      <xdr:colOff>309842</xdr:colOff>
      <xdr:row>3</xdr:row>
      <xdr:rowOff>143436</xdr:rowOff>
    </xdr:to>
    <xdr:grpSp>
      <xdr:nvGrpSpPr>
        <xdr:cNvPr id="2" name="Group 1">
          <a:extLst>
            <a:ext uri="{FF2B5EF4-FFF2-40B4-BE49-F238E27FC236}">
              <a16:creationId xmlns="" xmlns:a16="http://schemas.microsoft.com/office/drawing/2014/main" id="{8A25B09B-E683-4D78-85AD-C66DEA98D845}"/>
            </a:ext>
          </a:extLst>
        </xdr:cNvPr>
        <xdr:cNvGrpSpPr/>
      </xdr:nvGrpSpPr>
      <xdr:grpSpPr>
        <a:xfrm>
          <a:off x="291353" y="145676"/>
          <a:ext cx="1412728" cy="549934"/>
          <a:chOff x="470647" y="123265"/>
          <a:chExt cx="1396813" cy="569260"/>
        </a:xfrm>
      </xdr:grpSpPr>
      <xdr:sp macro="" textlink="">
        <xdr:nvSpPr>
          <xdr:cNvPr id="3" name="TextBox 2">
            <a:extLst>
              <a:ext uri="{FF2B5EF4-FFF2-40B4-BE49-F238E27FC236}">
                <a16:creationId xmlns="" xmlns:a16="http://schemas.microsoft.com/office/drawing/2014/main" id="{BCB10AC7-A9B3-42DD-B07C-5698940DDA4C}"/>
              </a:ext>
            </a:extLst>
          </xdr:cNvPr>
          <xdr:cNvSpPr txBox="1"/>
        </xdr:nvSpPr>
        <xdr:spPr bwMode="auto">
          <a:xfrm>
            <a:off x="652743" y="481338"/>
            <a:ext cx="1214717" cy="2111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lang="en-ID" sz="800" b="1" baseline="0"/>
              <a:t>UJP</a:t>
            </a:r>
            <a:r>
              <a:rPr lang="en-US" sz="800" b="1" baseline="0"/>
              <a:t> PANGKALAN SUSU</a:t>
            </a:r>
            <a:endParaRPr lang="id-ID" sz="800" b="1"/>
          </a:p>
        </xdr:txBody>
      </xdr:sp>
      <xdr:pic>
        <xdr:nvPicPr>
          <xdr:cNvPr id="4" name="Picture 3">
            <a:extLst>
              <a:ext uri="{FF2B5EF4-FFF2-40B4-BE49-F238E27FC236}">
                <a16:creationId xmlns="" xmlns:a16="http://schemas.microsoft.com/office/drawing/2014/main" id="{750A52B2-0504-4749-8CA4-CB367C8A4A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0647" y="123265"/>
            <a:ext cx="1277470" cy="410437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151006</xdr:colOff>
      <xdr:row>0</xdr:row>
      <xdr:rowOff>151007</xdr:rowOff>
    </xdr:from>
    <xdr:to>
      <xdr:col>3</xdr:col>
      <xdr:colOff>165533</xdr:colOff>
      <xdr:row>3</xdr:row>
      <xdr:rowOff>162706</xdr:rowOff>
    </xdr:to>
    <xdr:grpSp>
      <xdr:nvGrpSpPr>
        <xdr:cNvPr id="22" name="Group 21">
          <a:extLst>
            <a:ext uri="{FF2B5EF4-FFF2-40B4-BE49-F238E27FC236}">
              <a16:creationId xmlns="" xmlns:a16="http://schemas.microsoft.com/office/drawing/2014/main" id="{2A791C34-60F1-4E78-8F4E-E76D065419A8}"/>
            </a:ext>
          </a:extLst>
        </xdr:cNvPr>
        <xdr:cNvGrpSpPr/>
      </xdr:nvGrpSpPr>
      <xdr:grpSpPr>
        <a:xfrm>
          <a:off x="151006" y="151007"/>
          <a:ext cx="1387248" cy="571993"/>
          <a:chOff x="470647" y="123265"/>
          <a:chExt cx="1396813" cy="569260"/>
        </a:xfrm>
      </xdr:grpSpPr>
      <xdr:sp macro="" textlink="">
        <xdr:nvSpPr>
          <xdr:cNvPr id="23" name="TextBox 22">
            <a:extLst>
              <a:ext uri="{FF2B5EF4-FFF2-40B4-BE49-F238E27FC236}">
                <a16:creationId xmlns="" xmlns:a16="http://schemas.microsoft.com/office/drawing/2014/main" id="{28594BB3-20C3-4DF7-931B-C8F209A19547}"/>
              </a:ext>
            </a:extLst>
          </xdr:cNvPr>
          <xdr:cNvSpPr txBox="1"/>
        </xdr:nvSpPr>
        <xdr:spPr bwMode="auto">
          <a:xfrm>
            <a:off x="652743" y="481338"/>
            <a:ext cx="1214717" cy="2111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/>
          <a:p>
            <a:r>
              <a:rPr lang="en-ID" sz="800" b="1" baseline="0"/>
              <a:t>UJP</a:t>
            </a:r>
            <a:r>
              <a:rPr lang="en-US" sz="800" b="1" baseline="0"/>
              <a:t> PANGKALAN SUSU</a:t>
            </a:r>
            <a:endParaRPr lang="id-ID" sz="800" b="1"/>
          </a:p>
        </xdr:txBody>
      </xdr:sp>
      <xdr:pic>
        <xdr:nvPicPr>
          <xdr:cNvPr id="24" name="Picture 23">
            <a:extLst>
              <a:ext uri="{FF2B5EF4-FFF2-40B4-BE49-F238E27FC236}">
                <a16:creationId xmlns="" xmlns:a16="http://schemas.microsoft.com/office/drawing/2014/main" id="{F59DD9C1-6D7A-4B0C-9360-2267BEB95A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0647" y="123265"/>
            <a:ext cx="1277470" cy="410437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148168</xdr:rowOff>
    </xdr:from>
    <xdr:to>
      <xdr:col>1</xdr:col>
      <xdr:colOff>1624649</xdr:colOff>
      <xdr:row>3</xdr:row>
      <xdr:rowOff>42333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B5706FA-005A-49DF-A8B8-42C1B922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9" y="148168"/>
          <a:ext cx="1614067" cy="518582"/>
        </a:xfrm>
        <a:prstGeom prst="rect">
          <a:avLst/>
        </a:prstGeom>
      </xdr:spPr>
    </xdr:pic>
    <xdr:clientData/>
  </xdr:twoCellAnchor>
  <xdr:twoCellAnchor>
    <xdr:from>
      <xdr:col>8</xdr:col>
      <xdr:colOff>1005418</xdr:colOff>
      <xdr:row>0</xdr:row>
      <xdr:rowOff>74083</xdr:rowOff>
    </xdr:from>
    <xdr:to>
      <xdr:col>9</xdr:col>
      <xdr:colOff>836084</xdr:colOff>
      <xdr:row>3</xdr:row>
      <xdr:rowOff>56608</xdr:rowOff>
    </xdr:to>
    <xdr:sp macro="" textlink="">
      <xdr:nvSpPr>
        <xdr:cNvPr id="4" name="Rectangle: Rounded Corners 3">
          <a:extLst>
            <a:ext uri="{FF2B5EF4-FFF2-40B4-BE49-F238E27FC236}">
              <a16:creationId xmlns="" xmlns:a16="http://schemas.microsoft.com/office/drawing/2014/main" id="{4898C127-B152-4525-B906-74A4527D927D}"/>
            </a:ext>
          </a:extLst>
        </xdr:cNvPr>
        <xdr:cNvSpPr/>
      </xdr:nvSpPr>
      <xdr:spPr>
        <a:xfrm>
          <a:off x="8424335" y="74083"/>
          <a:ext cx="1449916" cy="606942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800" b="1">
              <a:solidFill>
                <a:schemeClr val="tx1"/>
              </a:solidFill>
            </a:rPr>
            <a:t>SHIFT</a:t>
          </a:r>
          <a:r>
            <a:rPr lang="en-ID" sz="1800" b="1" baseline="0">
              <a:solidFill>
                <a:schemeClr val="tx1"/>
              </a:solidFill>
            </a:rPr>
            <a:t> PAGI</a:t>
          </a:r>
          <a:endParaRPr lang="en-ID" sz="1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10582</xdr:colOff>
      <xdr:row>0</xdr:row>
      <xdr:rowOff>148168</xdr:rowOff>
    </xdr:from>
    <xdr:to>
      <xdr:col>1</xdr:col>
      <xdr:colOff>1624649</xdr:colOff>
      <xdr:row>3</xdr:row>
      <xdr:rowOff>42333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BB5706FA-005A-49DF-A8B8-42C1B9228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7" y="148168"/>
          <a:ext cx="1614067" cy="522815"/>
        </a:xfrm>
        <a:prstGeom prst="rect">
          <a:avLst/>
        </a:prstGeom>
      </xdr:spPr>
    </xdr:pic>
    <xdr:clientData/>
  </xdr:twoCellAnchor>
  <xdr:twoCellAnchor>
    <xdr:from>
      <xdr:col>8</xdr:col>
      <xdr:colOff>1005418</xdr:colOff>
      <xdr:row>0</xdr:row>
      <xdr:rowOff>74083</xdr:rowOff>
    </xdr:from>
    <xdr:to>
      <xdr:col>9</xdr:col>
      <xdr:colOff>836084</xdr:colOff>
      <xdr:row>3</xdr:row>
      <xdr:rowOff>56608</xdr:rowOff>
    </xdr:to>
    <xdr:sp macro="" textlink="">
      <xdr:nvSpPr>
        <xdr:cNvPr id="6" name="Rectangle: Rounded Corners 3">
          <a:extLst>
            <a:ext uri="{FF2B5EF4-FFF2-40B4-BE49-F238E27FC236}">
              <a16:creationId xmlns="" xmlns:a16="http://schemas.microsoft.com/office/drawing/2014/main" id="{4898C127-B152-4525-B906-74A4527D927D}"/>
            </a:ext>
          </a:extLst>
        </xdr:cNvPr>
        <xdr:cNvSpPr/>
      </xdr:nvSpPr>
      <xdr:spPr>
        <a:xfrm>
          <a:off x="9054043" y="74083"/>
          <a:ext cx="1449916" cy="61117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800" b="1">
              <a:solidFill>
                <a:schemeClr val="tx1"/>
              </a:solidFill>
            </a:rPr>
            <a:t>SHIFT</a:t>
          </a:r>
          <a:r>
            <a:rPr lang="en-ID" sz="1800" b="1" baseline="0">
              <a:solidFill>
                <a:schemeClr val="tx1"/>
              </a:solidFill>
            </a:rPr>
            <a:t> PAGI</a:t>
          </a:r>
          <a:endParaRPr lang="en-ID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148168</xdr:rowOff>
    </xdr:from>
    <xdr:to>
      <xdr:col>1</xdr:col>
      <xdr:colOff>1624649</xdr:colOff>
      <xdr:row>3</xdr:row>
      <xdr:rowOff>42333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B8BEB27A-195A-466F-85DA-BA78BB829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7" y="148168"/>
          <a:ext cx="1614067" cy="522815"/>
        </a:xfrm>
        <a:prstGeom prst="rect">
          <a:avLst/>
        </a:prstGeom>
      </xdr:spPr>
    </xdr:pic>
    <xdr:clientData/>
  </xdr:twoCellAnchor>
  <xdr:twoCellAnchor>
    <xdr:from>
      <xdr:col>8</xdr:col>
      <xdr:colOff>995890</xdr:colOff>
      <xdr:row>0</xdr:row>
      <xdr:rowOff>56093</xdr:rowOff>
    </xdr:from>
    <xdr:to>
      <xdr:col>9</xdr:col>
      <xdr:colOff>825498</xdr:colOff>
      <xdr:row>3</xdr:row>
      <xdr:rowOff>38618</xdr:rowOff>
    </xdr:to>
    <xdr:sp macro="" textlink="">
      <xdr:nvSpPr>
        <xdr:cNvPr id="3" name="Rectangle: Rounded Corners 2">
          <a:extLst>
            <a:ext uri="{FF2B5EF4-FFF2-40B4-BE49-F238E27FC236}">
              <a16:creationId xmlns="" xmlns:a16="http://schemas.microsoft.com/office/drawing/2014/main" id="{9B3695A2-3ACB-4105-A27B-D6E5882195EA}"/>
            </a:ext>
          </a:extLst>
        </xdr:cNvPr>
        <xdr:cNvSpPr/>
      </xdr:nvSpPr>
      <xdr:spPr>
        <a:xfrm>
          <a:off x="8911165" y="56093"/>
          <a:ext cx="1448858" cy="611175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800" b="1">
              <a:solidFill>
                <a:schemeClr val="tx1"/>
              </a:solidFill>
            </a:rPr>
            <a:t>SHIFT</a:t>
          </a:r>
          <a:r>
            <a:rPr lang="en-ID" sz="1800" b="1" baseline="0">
              <a:solidFill>
                <a:schemeClr val="tx1"/>
              </a:solidFill>
            </a:rPr>
            <a:t> SIANG</a:t>
          </a:r>
          <a:endParaRPr lang="en-ID" sz="1200" b="1">
            <a:solidFill>
              <a:schemeClr val="tx1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10582</xdr:colOff>
      <xdr:row>0</xdr:row>
      <xdr:rowOff>148168</xdr:rowOff>
    </xdr:from>
    <xdr:to>
      <xdr:col>1</xdr:col>
      <xdr:colOff>1624649</xdr:colOff>
      <xdr:row>3</xdr:row>
      <xdr:rowOff>42333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671B652-0B4D-4A4C-BF12-A1727F59E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557" y="148168"/>
          <a:ext cx="1614067" cy="522815"/>
        </a:xfrm>
        <a:prstGeom prst="rect">
          <a:avLst/>
        </a:prstGeom>
      </xdr:spPr>
    </xdr:pic>
    <xdr:clientData/>
  </xdr:twoCellAnchor>
  <xdr:twoCellAnchor>
    <xdr:from>
      <xdr:col>8</xdr:col>
      <xdr:colOff>783167</xdr:colOff>
      <xdr:row>0</xdr:row>
      <xdr:rowOff>84668</xdr:rowOff>
    </xdr:from>
    <xdr:to>
      <xdr:col>10</xdr:col>
      <xdr:colOff>63498</xdr:colOff>
      <xdr:row>3</xdr:row>
      <xdr:rowOff>67193</xdr:rowOff>
    </xdr:to>
    <xdr:sp macro="" textlink="">
      <xdr:nvSpPr>
        <xdr:cNvPr id="3" name="Rectangle: Rounded Corners 2">
          <a:extLst>
            <a:ext uri="{FF2B5EF4-FFF2-40B4-BE49-F238E27FC236}">
              <a16:creationId xmlns="" xmlns:a16="http://schemas.microsoft.com/office/drawing/2014/main" id="{8B8835D4-25D9-422E-96C4-EEF6558FD2A0}"/>
            </a:ext>
          </a:extLst>
        </xdr:cNvPr>
        <xdr:cNvSpPr/>
      </xdr:nvSpPr>
      <xdr:spPr>
        <a:xfrm>
          <a:off x="8445500" y="84668"/>
          <a:ext cx="1767415" cy="606942"/>
        </a:xfrm>
        <a:prstGeom prst="round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800" b="1">
              <a:solidFill>
                <a:schemeClr val="tx1"/>
              </a:solidFill>
            </a:rPr>
            <a:t>SHIFT</a:t>
          </a:r>
          <a:r>
            <a:rPr lang="en-ID" sz="1800" b="1" baseline="0">
              <a:solidFill>
                <a:schemeClr val="tx1"/>
              </a:solidFill>
            </a:rPr>
            <a:t> MALAM</a:t>
          </a:r>
          <a:endParaRPr lang="en-ID" sz="12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70C0"/>
  </sheetPr>
  <dimension ref="A1:S53"/>
  <sheetViews>
    <sheetView zoomScale="115" zoomScaleNormal="115" workbookViewId="0">
      <selection activeCell="D7" sqref="D7"/>
    </sheetView>
  </sheetViews>
  <sheetFormatPr defaultRowHeight="15"/>
  <cols>
    <col min="1" max="1" width="3.7109375" style="48" customWidth="1"/>
    <col min="2" max="2" width="27.5703125" bestFit="1" customWidth="1"/>
    <col min="3" max="3" width="10.140625" bestFit="1" customWidth="1"/>
    <col min="6" max="6" width="11.140625" bestFit="1" customWidth="1"/>
    <col min="8" max="8" width="9.85546875" bestFit="1" customWidth="1"/>
  </cols>
  <sheetData>
    <row r="1" spans="1:19" ht="23.25" customHeight="1">
      <c r="A1" s="1020" t="s">
        <v>209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2"/>
    </row>
    <row r="2" spans="1:19" s="48" customFormat="1" ht="18.75">
      <c r="A2" s="1017" t="s">
        <v>23</v>
      </c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9"/>
    </row>
    <row r="3" spans="1:19" s="48" customFormat="1" ht="12" customHeight="1" thickBot="1">
      <c r="A3" s="1014"/>
      <c r="B3" s="1015"/>
      <c r="C3" s="1015"/>
      <c r="D3" s="1015"/>
      <c r="E3" s="1015"/>
      <c r="F3" s="1015"/>
      <c r="G3" s="1015"/>
      <c r="H3" s="1015"/>
      <c r="I3" s="1015"/>
      <c r="J3" s="1015"/>
      <c r="K3" s="1015"/>
      <c r="L3" s="1015"/>
      <c r="M3" s="1015"/>
      <c r="N3" s="1015"/>
      <c r="O3" s="1015"/>
      <c r="P3" s="1015"/>
      <c r="Q3" s="1015"/>
      <c r="R3" s="1015"/>
      <c r="S3" s="1016"/>
    </row>
    <row r="4" spans="1:19" s="48" customFormat="1">
      <c r="A4" s="1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208"/>
    </row>
    <row r="5" spans="1:19" s="48" customFormat="1">
      <c r="A5" s="14"/>
      <c r="B5" s="476" t="s">
        <v>213</v>
      </c>
      <c r="C5" s="476" t="s">
        <v>210</v>
      </c>
      <c r="D5" s="476" t="s">
        <v>211</v>
      </c>
      <c r="E5" s="476" t="s">
        <v>212</v>
      </c>
      <c r="F5" s="476" t="s">
        <v>229</v>
      </c>
      <c r="G5" s="5"/>
      <c r="H5" s="5"/>
      <c r="I5" s="5"/>
      <c r="J5" s="67"/>
      <c r="K5" s="67"/>
      <c r="L5" s="67"/>
      <c r="M5" s="67"/>
      <c r="N5" s="67"/>
      <c r="O5" s="67"/>
      <c r="P5" s="67"/>
      <c r="Q5" s="5"/>
      <c r="R5" s="5"/>
      <c r="S5" s="208"/>
    </row>
    <row r="6" spans="1:19">
      <c r="A6" s="14"/>
      <c r="B6" s="270" t="s">
        <v>101</v>
      </c>
      <c r="C6" s="468">
        <f>'Pagi--Produksi'!J7</f>
        <v>903</v>
      </c>
      <c r="D6" s="468">
        <f>'Siang--Produksi'!J7</f>
        <v>512</v>
      </c>
      <c r="E6" s="468">
        <f>'Malam--Produksi'!J7</f>
        <v>920</v>
      </c>
      <c r="F6" s="468">
        <f>AVERAGE(C6:E6)</f>
        <v>778.33333333333337</v>
      </c>
      <c r="G6" s="5"/>
      <c r="H6" s="5"/>
      <c r="I6" s="5"/>
      <c r="J6" s="67"/>
      <c r="K6" s="67"/>
      <c r="L6" s="67"/>
      <c r="M6" s="67"/>
      <c r="N6" s="67"/>
      <c r="O6" s="67"/>
      <c r="P6" s="67"/>
      <c r="Q6" s="5"/>
      <c r="R6" s="5"/>
      <c r="S6" s="208"/>
    </row>
    <row r="7" spans="1:19">
      <c r="A7" s="14"/>
      <c r="B7" s="270" t="s">
        <v>102</v>
      </c>
      <c r="C7" s="468">
        <f>'Pagi--Produksi'!J9</f>
        <v>391</v>
      </c>
      <c r="D7" s="468">
        <f>'Siang--Produksi'!J9</f>
        <v>188</v>
      </c>
      <c r="E7" s="468">
        <f>'Malam--Produksi'!J9</f>
        <v>342</v>
      </c>
      <c r="F7" s="468">
        <f>AVERAGE(C7:E7)</f>
        <v>307</v>
      </c>
      <c r="G7" s="5"/>
      <c r="H7" s="5"/>
      <c r="I7" s="5"/>
      <c r="J7" s="67"/>
      <c r="K7" s="67"/>
      <c r="L7" s="67"/>
      <c r="M7" s="67"/>
      <c r="N7" s="67"/>
      <c r="O7" s="67"/>
      <c r="P7" s="67"/>
      <c r="Q7" s="5"/>
      <c r="R7" s="5"/>
      <c r="S7" s="208"/>
    </row>
    <row r="8" spans="1:19">
      <c r="A8" s="14"/>
      <c r="B8" s="270" t="s">
        <v>103</v>
      </c>
      <c r="C8" s="468">
        <f>'Pagi--Produksi'!J11</f>
        <v>345</v>
      </c>
      <c r="D8" s="468">
        <f>'Siang--Produksi'!J11</f>
        <v>118</v>
      </c>
      <c r="E8" s="468">
        <f>'Malam--Produksi'!J11</f>
        <v>476</v>
      </c>
      <c r="F8" s="468">
        <f>AVERAGE(C8:E8)</f>
        <v>313</v>
      </c>
      <c r="G8" s="5"/>
      <c r="H8" s="5"/>
      <c r="I8" s="5"/>
      <c r="J8" s="67"/>
      <c r="K8" s="67"/>
      <c r="L8" s="67"/>
      <c r="M8" s="67"/>
      <c r="N8" s="67"/>
      <c r="O8" s="67"/>
      <c r="P8" s="67"/>
      <c r="Q8" s="5"/>
      <c r="R8" s="5"/>
      <c r="S8" s="208"/>
    </row>
    <row r="9" spans="1:19">
      <c r="A9" s="14"/>
      <c r="B9" s="270" t="s">
        <v>106</v>
      </c>
      <c r="C9" s="468">
        <f>'Pagi--Produksi'!J13</f>
        <v>213</v>
      </c>
      <c r="D9" s="468">
        <f>'Siang--Produksi'!J13</f>
        <v>192</v>
      </c>
      <c r="E9" s="468">
        <f>'Malam--Produksi'!J13</f>
        <v>248</v>
      </c>
      <c r="F9" s="468">
        <f>AVERAGE(C9:E9)</f>
        <v>217.66666666666666</v>
      </c>
      <c r="G9" s="5"/>
      <c r="H9" s="5"/>
      <c r="I9" s="5"/>
      <c r="J9" s="67"/>
      <c r="K9" s="67"/>
      <c r="L9" s="67"/>
      <c r="M9" s="67"/>
      <c r="N9" s="67"/>
      <c r="O9" s="67"/>
      <c r="P9" s="67"/>
      <c r="Q9" s="5"/>
      <c r="R9" s="5"/>
      <c r="S9" s="208"/>
    </row>
    <row r="10" spans="1:19">
      <c r="A10" s="14"/>
      <c r="B10" s="5"/>
      <c r="C10" s="5"/>
      <c r="D10" s="5"/>
      <c r="E10" s="5"/>
      <c r="F10" s="5"/>
      <c r="G10" s="5"/>
      <c r="H10" s="5"/>
      <c r="I10" s="5"/>
      <c r="J10" s="67"/>
      <c r="K10" s="67"/>
      <c r="L10" s="67"/>
      <c r="M10" s="67"/>
      <c r="N10" s="67"/>
      <c r="O10" s="67"/>
      <c r="P10" s="67"/>
      <c r="Q10" s="5"/>
      <c r="R10" s="5"/>
      <c r="S10" s="208"/>
    </row>
    <row r="11" spans="1:19">
      <c r="A11" s="14"/>
      <c r="B11" s="476" t="s">
        <v>110</v>
      </c>
      <c r="C11" s="477">
        <v>0.41666666666666669</v>
      </c>
      <c r="D11" s="477">
        <v>0.625</v>
      </c>
      <c r="E11" s="477">
        <v>0.91666666666666663</v>
      </c>
      <c r="F11" s="477">
        <v>0</v>
      </c>
      <c r="G11" s="477">
        <v>0.29166666666666669</v>
      </c>
      <c r="H11" s="476" t="s">
        <v>226</v>
      </c>
      <c r="I11" s="5"/>
      <c r="J11" s="67"/>
      <c r="K11" s="67"/>
      <c r="L11" s="67"/>
      <c r="M11" s="67"/>
      <c r="N11" s="67"/>
      <c r="O11" s="67"/>
      <c r="P11" s="67"/>
      <c r="Q11" s="5"/>
      <c r="R11" s="5"/>
      <c r="S11" s="208"/>
    </row>
    <row r="12" spans="1:19">
      <c r="A12" s="14"/>
      <c r="B12" s="270" t="s">
        <v>113</v>
      </c>
      <c r="C12" s="473">
        <f>'Pagi--Produksi'!C20/1000</f>
        <v>4.3600000000000002E-3</v>
      </c>
      <c r="D12" s="474">
        <f>'Pagi--Produksi'!E20/1000</f>
        <v>4.3860000000000001E-3</v>
      </c>
      <c r="E12" s="474">
        <f>'Siang--Produksi'!E20/1000</f>
        <v>4.4989999999999995E-3</v>
      </c>
      <c r="F12" s="474">
        <f>'Malam--Produksi'!C20/1000</f>
        <v>4.2000000000000006E-3</v>
      </c>
      <c r="G12" s="474">
        <f>'Malam--Produksi'!E20/1000</f>
        <v>4.3499999999999997E-3</v>
      </c>
      <c r="H12" s="469">
        <f>AVERAGE(C12:G12)</f>
        <v>4.359E-3</v>
      </c>
      <c r="I12" s="5"/>
      <c r="J12" s="67"/>
      <c r="K12" s="67"/>
      <c r="L12" s="67"/>
      <c r="M12" s="67"/>
      <c r="N12" s="67"/>
      <c r="O12" s="67"/>
      <c r="P12" s="67"/>
      <c r="Q12" s="5"/>
      <c r="R12" s="5"/>
      <c r="S12" s="208"/>
    </row>
    <row r="13" spans="1:19">
      <c r="A13" s="14"/>
      <c r="B13" s="270" t="s">
        <v>114</v>
      </c>
      <c r="C13" s="470">
        <f>'Pagi--Produksi'!C21/1000</f>
        <v>4.2500000000000003E-3</v>
      </c>
      <c r="D13" s="470">
        <f>'Pagi--Produksi'!E21/1000</f>
        <v>4.2389999999999997E-3</v>
      </c>
      <c r="E13" s="470">
        <f>'Siang--Produksi'!E21/1000</f>
        <v>4.1809999999999998E-3</v>
      </c>
      <c r="F13" s="470">
        <f>'Malam--Produksi'!C21/1000</f>
        <v>4.4000000000000003E-3</v>
      </c>
      <c r="G13" s="470">
        <f>'Malam--Produksi'!E21/1000</f>
        <v>4.3E-3</v>
      </c>
      <c r="H13" s="469">
        <f t="shared" ref="H13:H23" si="0">AVERAGE(C13:G13)</f>
        <v>4.274E-3</v>
      </c>
      <c r="I13" s="5"/>
      <c r="J13" s="67"/>
      <c r="K13" s="67"/>
      <c r="L13" s="67"/>
      <c r="M13" s="67"/>
      <c r="N13" s="67"/>
      <c r="O13" s="67"/>
      <c r="P13" s="67"/>
      <c r="Q13" s="5"/>
      <c r="R13" s="5"/>
      <c r="S13" s="208"/>
    </row>
    <row r="14" spans="1:19">
      <c r="A14" s="14"/>
      <c r="B14" s="270" t="s">
        <v>214</v>
      </c>
      <c r="C14" s="469">
        <f>'Pagi--Produksi'!C22</f>
        <v>1.98</v>
      </c>
      <c r="D14" s="469">
        <f>'Pagi--Produksi'!E22</f>
        <v>1.24</v>
      </c>
      <c r="E14" s="469">
        <f>'Siang--Produksi'!E22</f>
        <v>3.1</v>
      </c>
      <c r="F14" s="469">
        <f>'Malam--Produksi'!C22</f>
        <v>1</v>
      </c>
      <c r="G14" s="469">
        <f>'Malam--Produksi'!E22</f>
        <v>2.1</v>
      </c>
      <c r="H14" s="469">
        <f>AVERAGE(C14:G14)</f>
        <v>1.8839999999999999</v>
      </c>
      <c r="I14" s="5"/>
      <c r="J14" s="67"/>
      <c r="K14" s="67"/>
      <c r="L14" s="67"/>
      <c r="M14" s="67"/>
      <c r="N14" s="67"/>
      <c r="O14" s="67"/>
      <c r="P14" s="67"/>
      <c r="Q14" s="5"/>
      <c r="R14" s="5"/>
      <c r="S14" s="208"/>
    </row>
    <row r="15" spans="1:19" s="48" customFormat="1">
      <c r="A15" s="14"/>
      <c r="B15" s="270" t="s">
        <v>215</v>
      </c>
      <c r="C15" s="469">
        <f>'Pagi--Produksi'!D22</f>
        <v>2</v>
      </c>
      <c r="D15" s="469">
        <f>'Pagi--Produksi'!F22</f>
        <v>1.24</v>
      </c>
      <c r="E15" s="469">
        <f>'Siang--Produksi'!F22</f>
        <v>3.14</v>
      </c>
      <c r="F15" s="469">
        <f>'Malam--Produksi'!D22</f>
        <v>1</v>
      </c>
      <c r="G15" s="469">
        <f>'Malam--Produksi'!F22</f>
        <v>2.1</v>
      </c>
      <c r="H15" s="469">
        <f t="shared" si="0"/>
        <v>1.8960000000000001</v>
      </c>
      <c r="I15" s="5"/>
      <c r="J15" s="67"/>
      <c r="K15" s="67"/>
      <c r="L15" s="67"/>
      <c r="M15" s="67"/>
      <c r="N15" s="67"/>
      <c r="O15" s="67"/>
      <c r="P15" s="67"/>
      <c r="Q15" s="5"/>
      <c r="R15" s="5"/>
      <c r="S15" s="208"/>
    </row>
    <row r="16" spans="1:19">
      <c r="A16" s="14"/>
      <c r="B16" s="270" t="s">
        <v>216</v>
      </c>
      <c r="C16" s="469" t="str">
        <f>'Pagi--Produksi'!C23</f>
        <v>ERROR</v>
      </c>
      <c r="D16" s="469" t="str">
        <f>'Pagi--Produksi'!E23</f>
        <v>ERROR</v>
      </c>
      <c r="E16" s="469" t="str">
        <f>'Siang--Produksi'!C23</f>
        <v>ERROR</v>
      </c>
      <c r="F16" s="469">
        <f>'Malam--Produksi'!C23</f>
        <v>2.97</v>
      </c>
      <c r="G16" s="469">
        <f>'Malam--Produksi'!E23</f>
        <v>1.6</v>
      </c>
      <c r="H16" s="469">
        <f t="shared" si="0"/>
        <v>2.2850000000000001</v>
      </c>
      <c r="I16" s="5"/>
      <c r="J16" s="67"/>
      <c r="K16" s="67"/>
      <c r="L16" s="67"/>
      <c r="M16" s="67"/>
      <c r="N16" s="67"/>
      <c r="O16" s="67"/>
      <c r="P16" s="67"/>
      <c r="Q16" s="5"/>
      <c r="R16" s="5"/>
      <c r="S16" s="208"/>
    </row>
    <row r="17" spans="1:19" s="48" customFormat="1">
      <c r="A17" s="14"/>
      <c r="B17" s="270" t="s">
        <v>217</v>
      </c>
      <c r="C17" s="469">
        <f>'Pagi--Produksi'!D23</f>
        <v>1.58</v>
      </c>
      <c r="D17" s="469">
        <f>'Pagi--Produksi'!F23</f>
        <v>1.63</v>
      </c>
      <c r="E17" s="469">
        <f>'Siang--Produksi'!D23</f>
        <v>1.67</v>
      </c>
      <c r="F17" s="469">
        <f>'Malam--Produksi'!D23</f>
        <v>2.97</v>
      </c>
      <c r="G17" s="469">
        <f>'Malam--Produksi'!F23</f>
        <v>1.6</v>
      </c>
      <c r="H17" s="469">
        <f t="shared" si="0"/>
        <v>1.89</v>
      </c>
      <c r="I17" s="5"/>
      <c r="J17" s="67"/>
      <c r="K17" s="67"/>
      <c r="L17" s="67"/>
      <c r="M17" s="67"/>
      <c r="N17" s="67"/>
      <c r="O17" s="67"/>
      <c r="P17" s="67"/>
      <c r="Q17" s="5"/>
      <c r="R17" s="5"/>
      <c r="S17" s="208"/>
    </row>
    <row r="18" spans="1:19">
      <c r="A18" s="14"/>
      <c r="B18" s="270" t="s">
        <v>218</v>
      </c>
      <c r="C18" s="469">
        <f>'Pagi--Produksi'!C24</f>
        <v>8.01</v>
      </c>
      <c r="D18" s="469">
        <f>'Pagi--Produksi'!E24</f>
        <v>8.3699999999999992</v>
      </c>
      <c r="E18" s="469">
        <f>'Siang--Produksi'!E24</f>
        <v>7.85</v>
      </c>
      <c r="F18" s="469">
        <f>'Malam--Produksi'!C24</f>
        <v>8.1</v>
      </c>
      <c r="G18" s="469">
        <f>'Malam--Produksi'!E24</f>
        <v>8.5</v>
      </c>
      <c r="H18" s="469">
        <f t="shared" si="0"/>
        <v>8.1660000000000004</v>
      </c>
      <c r="I18" s="5"/>
      <c r="J18" s="67"/>
      <c r="K18" s="67"/>
      <c r="L18" s="67"/>
      <c r="M18" s="67"/>
      <c r="N18" s="67"/>
      <c r="O18" s="67"/>
      <c r="P18" s="67"/>
      <c r="Q18" s="5"/>
      <c r="R18" s="5"/>
      <c r="S18" s="208"/>
    </row>
    <row r="19" spans="1:19" s="48" customFormat="1">
      <c r="A19" s="14"/>
      <c r="B19" s="270" t="s">
        <v>219</v>
      </c>
      <c r="C19" s="469">
        <f>'Pagi--Produksi'!D24</f>
        <v>8.11</v>
      </c>
      <c r="D19" s="469">
        <f>'Pagi--Produksi'!F24</f>
        <v>8.3699999999999992</v>
      </c>
      <c r="E19" s="469">
        <f>'Siang--Produksi'!F24</f>
        <v>7.96</v>
      </c>
      <c r="F19" s="469">
        <f>'Malam--Produksi'!C24</f>
        <v>8.1</v>
      </c>
      <c r="G19" s="469">
        <f>'Malam--Produksi'!F24</f>
        <v>8.5</v>
      </c>
      <c r="H19" s="469">
        <f t="shared" si="0"/>
        <v>8.2080000000000002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208"/>
    </row>
    <row r="20" spans="1:19">
      <c r="A20" s="14"/>
      <c r="B20" s="270" t="s">
        <v>220</v>
      </c>
      <c r="C20" s="471" t="str">
        <f>'Pagi--Produksi'!C25</f>
        <v>ERROR</v>
      </c>
      <c r="D20" s="471" t="str">
        <f>'Pagi--Produksi'!E25</f>
        <v>ERROR</v>
      </c>
      <c r="E20" s="471" t="str">
        <f>'Siang--Produksi'!C25</f>
        <v>ERROR</v>
      </c>
      <c r="F20" s="471" t="str">
        <f>'Malam--Produksi'!C25</f>
        <v>ERROR</v>
      </c>
      <c r="G20" s="471" t="str">
        <f>'Malam--Produksi'!E25</f>
        <v>ERROR</v>
      </c>
      <c r="H20" s="469" t="e">
        <f t="shared" si="0"/>
        <v>#DIV/0!</v>
      </c>
      <c r="I20" s="5"/>
      <c r="J20" s="67"/>
      <c r="K20" s="67"/>
      <c r="L20" s="67"/>
      <c r="M20" s="67"/>
      <c r="N20" s="67"/>
      <c r="O20" s="67"/>
      <c r="P20" s="67"/>
      <c r="Q20" s="67"/>
      <c r="R20" s="67"/>
      <c r="S20" s="207"/>
    </row>
    <row r="21" spans="1:19" s="48" customFormat="1">
      <c r="A21" s="14"/>
      <c r="B21" s="270" t="s">
        <v>221</v>
      </c>
      <c r="C21" s="471">
        <f>'Pagi--Produksi'!D25</f>
        <v>2.17</v>
      </c>
      <c r="D21" s="471">
        <f>'Pagi--Produksi'!F27</f>
        <v>0</v>
      </c>
      <c r="E21" s="471">
        <f>'Siang--Produksi'!F25</f>
        <v>2.27</v>
      </c>
      <c r="F21" s="471">
        <f>'Malam--Produksi'!D25</f>
        <v>2.48</v>
      </c>
      <c r="G21" s="471">
        <f>'Malam--Produksi'!F25</f>
        <v>2.3690000000000002</v>
      </c>
      <c r="H21" s="469">
        <f t="shared" si="0"/>
        <v>1.8577999999999999</v>
      </c>
      <c r="I21" s="5"/>
      <c r="J21" s="67"/>
      <c r="K21" s="67"/>
      <c r="L21" s="67"/>
      <c r="M21" s="67"/>
      <c r="N21" s="67"/>
      <c r="O21" s="67"/>
      <c r="P21" s="67"/>
      <c r="Q21" s="67"/>
      <c r="R21" s="67"/>
      <c r="S21" s="207"/>
    </row>
    <row r="22" spans="1:19">
      <c r="A22" s="14"/>
      <c r="B22" s="270" t="s">
        <v>222</v>
      </c>
      <c r="C22" s="472">
        <f>'Pagi--Produksi'!C26/1000</f>
        <v>3.65E-3</v>
      </c>
      <c r="D22" s="472">
        <f>'Pagi--Produksi'!E26/1000</f>
        <v>3.6080000000000001E-3</v>
      </c>
      <c r="E22" s="472">
        <f>'Siang--Produksi'!E26/1000</f>
        <v>3.5769999999999999E-3</v>
      </c>
      <c r="F22" s="472">
        <f>'Malam--Produksi'!C26/1000</f>
        <v>3.5999999999999999E-3</v>
      </c>
      <c r="G22" s="472">
        <f>'Malam--Produksi'!E26/1000</f>
        <v>3.5999999999999999E-3</v>
      </c>
      <c r="H22" s="469">
        <f t="shared" si="0"/>
        <v>3.607E-3</v>
      </c>
      <c r="I22" s="5"/>
      <c r="J22" s="67"/>
      <c r="K22" s="67"/>
      <c r="L22" s="67"/>
      <c r="M22" s="67"/>
      <c r="N22" s="67"/>
      <c r="O22" s="67"/>
      <c r="P22" s="67"/>
      <c r="Q22" s="67"/>
      <c r="R22" s="67"/>
      <c r="S22" s="207"/>
    </row>
    <row r="23" spans="1:19">
      <c r="A23" s="14"/>
      <c r="B23" s="270" t="s">
        <v>223</v>
      </c>
      <c r="C23" s="472">
        <f>'Pagi--Produksi'!D26/1000</f>
        <v>3.65E-3</v>
      </c>
      <c r="D23" s="472" t="e">
        <f>'Pagi--Produksi'!#REF!/1000</f>
        <v>#REF!</v>
      </c>
      <c r="E23" s="472">
        <f>'Siang--Produksi'!F26/1000</f>
        <v>3.6150000000000002E-3</v>
      </c>
      <c r="F23" s="472">
        <f>'Malam--Produksi'!D26/1000</f>
        <v>3.64E-3</v>
      </c>
      <c r="G23" s="472">
        <f>'Malam--Produksi'!F26/1000</f>
        <v>3.7000000000000002E-3</v>
      </c>
      <c r="H23" s="469" t="e">
        <f t="shared" si="0"/>
        <v>#REF!</v>
      </c>
      <c r="I23" s="5"/>
      <c r="J23" s="67"/>
      <c r="K23" s="67"/>
      <c r="L23" s="67"/>
      <c r="M23" s="67"/>
      <c r="N23" s="67"/>
      <c r="O23" s="67"/>
      <c r="P23" s="67"/>
      <c r="Q23" s="67"/>
      <c r="R23" s="67"/>
      <c r="S23" s="207"/>
    </row>
    <row r="24" spans="1:19">
      <c r="A24" s="14"/>
      <c r="B24" s="5"/>
      <c r="C24" s="5"/>
      <c r="D24" s="5"/>
      <c r="E24" s="5"/>
      <c r="F24" s="5"/>
      <c r="G24" s="5"/>
      <c r="H24" s="5"/>
      <c r="I24" s="5"/>
      <c r="J24" s="67"/>
      <c r="K24" s="67"/>
      <c r="L24" s="67"/>
      <c r="M24" s="67"/>
      <c r="N24" s="67"/>
      <c r="O24" s="67"/>
      <c r="P24" s="67"/>
      <c r="Q24" s="67"/>
      <c r="R24" s="67"/>
      <c r="S24" s="207"/>
    </row>
    <row r="25" spans="1:19">
      <c r="A25" s="14"/>
      <c r="B25" s="476" t="s">
        <v>124</v>
      </c>
      <c r="C25" s="477">
        <v>0.41666666666666669</v>
      </c>
      <c r="D25" s="477">
        <v>0.625</v>
      </c>
      <c r="E25" s="477">
        <v>0</v>
      </c>
      <c r="F25" s="478" t="s">
        <v>229</v>
      </c>
      <c r="G25" s="5"/>
      <c r="H25" s="5"/>
      <c r="I25" s="5"/>
      <c r="J25" s="67"/>
      <c r="K25" s="67"/>
      <c r="L25" s="67"/>
      <c r="M25" s="67"/>
      <c r="N25" s="67"/>
      <c r="O25" s="67"/>
      <c r="P25" s="67"/>
      <c r="Q25" s="67"/>
      <c r="R25" s="67"/>
      <c r="S25" s="207"/>
    </row>
    <row r="26" spans="1:19">
      <c r="A26" s="14"/>
      <c r="B26" s="270" t="s">
        <v>126</v>
      </c>
      <c r="C26" s="272">
        <f>'Pagi--Produksi'!D30</f>
        <v>2.59</v>
      </c>
      <c r="D26" s="272" t="e">
        <f>'Siang--Produksi'!#REF!</f>
        <v>#REF!</v>
      </c>
      <c r="E26" s="272">
        <f>'Malam--Produksi'!D30</f>
        <v>2.5</v>
      </c>
      <c r="F26" s="481" t="e">
        <f>AVERAGE(C26:E26)</f>
        <v>#REF!</v>
      </c>
      <c r="G26" s="5"/>
      <c r="H26" s="5"/>
      <c r="I26" s="5"/>
      <c r="J26" s="67"/>
      <c r="K26" s="67"/>
      <c r="L26" s="67"/>
      <c r="M26" s="67"/>
      <c r="N26" s="67"/>
      <c r="O26" s="67"/>
      <c r="P26" s="67"/>
      <c r="Q26" s="67"/>
      <c r="R26" s="67"/>
      <c r="S26" s="207"/>
    </row>
    <row r="27" spans="1:19">
      <c r="A27" s="14"/>
      <c r="B27" s="270" t="s">
        <v>127</v>
      </c>
      <c r="C27" s="272">
        <f>'Pagi--Produksi'!D31</f>
        <v>2.64</v>
      </c>
      <c r="D27" s="272" t="e">
        <f>'Siang--Produksi'!#REF!</f>
        <v>#REF!</v>
      </c>
      <c r="E27" s="272">
        <f>'Malam--Produksi'!D31</f>
        <v>2.54</v>
      </c>
      <c r="F27" s="481" t="e">
        <f>AVERAGE(C27:E27)</f>
        <v>#REF!</v>
      </c>
      <c r="G27" s="5"/>
      <c r="H27" s="5"/>
      <c r="I27" s="5"/>
      <c r="J27" s="67"/>
      <c r="K27" s="67"/>
      <c r="L27" s="67"/>
      <c r="M27" s="67"/>
      <c r="N27" s="67"/>
      <c r="O27" s="67"/>
      <c r="P27" s="67"/>
      <c r="Q27" s="67"/>
      <c r="R27" s="67"/>
      <c r="S27" s="207"/>
    </row>
    <row r="28" spans="1:19">
      <c r="A28" s="14"/>
      <c r="B28" s="270" t="s">
        <v>128</v>
      </c>
      <c r="C28" s="272">
        <f>'Pagi--Produksi'!D32</f>
        <v>2.5499999999999998</v>
      </c>
      <c r="D28" s="272" t="e">
        <f>'Siang--Produksi'!#REF!</f>
        <v>#REF!</v>
      </c>
      <c r="E28" s="272">
        <f>'Malam--Produksi'!D32</f>
        <v>2.4500000000000002</v>
      </c>
      <c r="F28" s="481" t="e">
        <f>AVERAGE(C28:E28)</f>
        <v>#REF!</v>
      </c>
      <c r="G28" s="5"/>
      <c r="H28" s="5"/>
      <c r="I28" s="5"/>
      <c r="J28" s="67"/>
      <c r="K28" s="67"/>
      <c r="L28" s="67"/>
      <c r="M28" s="67"/>
      <c r="N28" s="67"/>
      <c r="O28" s="67"/>
      <c r="P28" s="67"/>
      <c r="Q28" s="67"/>
      <c r="R28" s="67"/>
      <c r="S28" s="207"/>
    </row>
    <row r="29" spans="1:19">
      <c r="A29" s="14"/>
      <c r="B29" s="270" t="s">
        <v>149</v>
      </c>
      <c r="C29" s="272">
        <f>'Pagi--Produksi'!D33</f>
        <v>0.85</v>
      </c>
      <c r="D29" s="272" t="e">
        <f>'Siang--Produksi'!#REF!</f>
        <v>#REF!</v>
      </c>
      <c r="E29" s="272">
        <f>'Malam--Produksi'!D33</f>
        <v>0.82</v>
      </c>
      <c r="F29" s="481" t="e">
        <f>AVERAGE(C29:E29)</f>
        <v>#REF!</v>
      </c>
      <c r="G29" s="5"/>
      <c r="H29" s="5"/>
      <c r="I29" s="5"/>
      <c r="J29" s="67"/>
      <c r="K29" s="67"/>
      <c r="L29" s="67"/>
      <c r="M29" s="67"/>
      <c r="N29" s="67"/>
      <c r="O29" s="67"/>
      <c r="P29" s="67"/>
      <c r="Q29" s="67"/>
      <c r="R29" s="67"/>
      <c r="S29" s="207"/>
    </row>
    <row r="30" spans="1:19">
      <c r="A30" s="14"/>
      <c r="B30" s="270" t="s">
        <v>129</v>
      </c>
      <c r="C30" s="272">
        <f>'Pagi--Produksi'!D34</f>
        <v>0.84</v>
      </c>
      <c r="D30" s="272" t="e">
        <f>'Siang--Produksi'!#REF!</f>
        <v>#REF!</v>
      </c>
      <c r="E30" s="272">
        <f>'Malam--Produksi'!D34</f>
        <v>0.87</v>
      </c>
      <c r="F30" s="481" t="e">
        <f>AVERAGE(C30:E30)</f>
        <v>#REF!</v>
      </c>
      <c r="G30" s="5"/>
      <c r="H30" s="5"/>
      <c r="I30" s="5"/>
      <c r="J30" s="67"/>
      <c r="K30" s="67"/>
      <c r="L30" s="67"/>
      <c r="M30" s="67"/>
      <c r="N30" s="67"/>
      <c r="O30" s="67"/>
      <c r="P30" s="67"/>
      <c r="Q30" s="67"/>
      <c r="R30" s="67"/>
      <c r="S30" s="207"/>
    </row>
    <row r="31" spans="1:19">
      <c r="A31" s="14"/>
      <c r="B31" s="5"/>
      <c r="C31" s="5"/>
      <c r="D31" s="5"/>
      <c r="E31" s="5"/>
      <c r="F31" s="5"/>
      <c r="G31" s="5"/>
      <c r="H31" s="5"/>
      <c r="I31" s="5"/>
      <c r="J31" s="67"/>
      <c r="K31" s="67"/>
      <c r="L31" s="67"/>
      <c r="M31" s="67"/>
      <c r="N31" s="67"/>
      <c r="O31" s="67"/>
      <c r="P31" s="67"/>
      <c r="Q31" s="67"/>
      <c r="R31" s="67"/>
      <c r="S31" s="207"/>
    </row>
    <row r="32" spans="1:19">
      <c r="A32" s="14"/>
      <c r="B32" s="476" t="s">
        <v>224</v>
      </c>
      <c r="C32" s="476" t="s">
        <v>210</v>
      </c>
      <c r="D32" s="476" t="s">
        <v>211</v>
      </c>
      <c r="E32" s="476" t="s">
        <v>212</v>
      </c>
      <c r="F32" s="478" t="s">
        <v>229</v>
      </c>
      <c r="G32" s="5"/>
      <c r="H32" s="5"/>
      <c r="I32" s="5"/>
      <c r="J32" s="67"/>
      <c r="K32" s="67"/>
      <c r="L32" s="67"/>
      <c r="M32" s="67"/>
      <c r="N32" s="67"/>
      <c r="O32" s="67"/>
      <c r="P32" s="67"/>
      <c r="Q32" s="67"/>
      <c r="R32" s="67"/>
      <c r="S32" s="207"/>
    </row>
    <row r="33" spans="1:19">
      <c r="A33" s="14"/>
      <c r="B33" s="270" t="s">
        <v>153</v>
      </c>
      <c r="C33" s="270">
        <f>'Pagi--Produksi'!D38</f>
        <v>1500</v>
      </c>
      <c r="D33" s="270">
        <f>'Siang--Produksi'!D38</f>
        <v>1700</v>
      </c>
      <c r="E33" s="270">
        <f>'Malam--Produksi'!D38</f>
        <v>1500</v>
      </c>
      <c r="F33" s="480">
        <f>AVERAGE(C33:E33)</f>
        <v>1566.6666666666667</v>
      </c>
      <c r="G33" s="5"/>
      <c r="H33" s="5"/>
      <c r="I33" s="5"/>
      <c r="J33" s="67"/>
      <c r="K33" s="67"/>
      <c r="L33" s="67"/>
      <c r="M33" s="67"/>
      <c r="N33" s="67"/>
      <c r="O33" s="67"/>
      <c r="P33" s="67"/>
      <c r="Q33" s="67"/>
      <c r="R33" s="67"/>
      <c r="S33" s="207"/>
    </row>
    <row r="34" spans="1:19">
      <c r="A34" s="14"/>
      <c r="B34" s="270" t="s">
        <v>154</v>
      </c>
      <c r="C34" s="270">
        <f>'Pagi--Produksi'!D39</f>
        <v>166</v>
      </c>
      <c r="D34" s="270">
        <f>'Siang--Produksi'!D39</f>
        <v>166</v>
      </c>
      <c r="E34" s="270">
        <f>'Malam--Produksi'!D39</f>
        <v>167</v>
      </c>
      <c r="F34" s="480">
        <f t="shared" ref="F34:F40" si="1">AVERAGE(C34:E34)</f>
        <v>166.33333333333334</v>
      </c>
      <c r="G34" s="5"/>
      <c r="H34" s="5"/>
      <c r="I34" s="5"/>
      <c r="J34" s="67"/>
      <c r="K34" s="67"/>
      <c r="L34" s="67"/>
      <c r="M34" s="67"/>
      <c r="N34" s="67"/>
      <c r="O34" s="67"/>
      <c r="P34" s="67"/>
      <c r="Q34" s="67"/>
      <c r="R34" s="67"/>
      <c r="S34" s="207"/>
    </row>
    <row r="35" spans="1:19">
      <c r="A35" s="14"/>
      <c r="B35" s="270" t="s">
        <v>155</v>
      </c>
      <c r="C35" s="270">
        <f>'Pagi--Produksi'!D40</f>
        <v>0.7</v>
      </c>
      <c r="D35" s="270">
        <f>'Siang--Produksi'!D40</f>
        <v>0.8</v>
      </c>
      <c r="E35" s="270">
        <f>'Malam--Produksi'!D40</f>
        <v>0.9</v>
      </c>
      <c r="F35" s="480">
        <f t="shared" si="1"/>
        <v>0.79999999999999993</v>
      </c>
      <c r="G35" s="5"/>
      <c r="H35" s="5"/>
      <c r="I35" s="5"/>
      <c r="J35" s="67"/>
      <c r="K35" s="67"/>
      <c r="L35" s="67"/>
      <c r="M35" s="67"/>
      <c r="N35" s="67"/>
      <c r="O35" s="67"/>
      <c r="P35" s="67"/>
      <c r="Q35" s="67"/>
      <c r="R35" s="67"/>
      <c r="S35" s="207"/>
    </row>
    <row r="36" spans="1:19">
      <c r="A36" s="14"/>
      <c r="B36" s="270" t="s">
        <v>156</v>
      </c>
      <c r="C36" s="270">
        <f>'Pagi--Produksi'!D41</f>
        <v>77</v>
      </c>
      <c r="D36" s="270">
        <f>'Siang--Produksi'!D41</f>
        <v>77</v>
      </c>
      <c r="E36" s="270">
        <f>'Malam--Produksi'!D41</f>
        <v>78</v>
      </c>
      <c r="F36" s="480">
        <f t="shared" si="1"/>
        <v>77.333333333333329</v>
      </c>
      <c r="G36" s="5"/>
      <c r="H36" s="5"/>
      <c r="I36" s="5"/>
      <c r="J36" s="67"/>
      <c r="K36" s="67"/>
      <c r="L36" s="67"/>
      <c r="M36" s="67"/>
      <c r="N36" s="67"/>
      <c r="O36" s="67"/>
      <c r="P36" s="67"/>
      <c r="Q36" s="67"/>
      <c r="R36" s="67"/>
      <c r="S36" s="207"/>
    </row>
    <row r="37" spans="1:19">
      <c r="A37" s="14"/>
      <c r="B37" s="270" t="s">
        <v>157</v>
      </c>
      <c r="C37" s="270" t="str">
        <f>'Pagi--Produksi'!D42</f>
        <v>ERROR</v>
      </c>
      <c r="D37" s="270" t="str">
        <f>'Siang--Produksi'!D42</f>
        <v>ERROR</v>
      </c>
      <c r="E37" s="270" t="str">
        <f>'Malam--Produksi'!D42</f>
        <v>ERROR</v>
      </c>
      <c r="F37" s="480" t="e">
        <f t="shared" si="1"/>
        <v>#DIV/0!</v>
      </c>
      <c r="G37" s="5"/>
      <c r="H37" s="5"/>
      <c r="I37" s="5"/>
      <c r="J37" s="67"/>
      <c r="K37" s="67"/>
      <c r="L37" s="67"/>
      <c r="M37" s="67"/>
      <c r="N37" s="67"/>
      <c r="O37" s="67"/>
      <c r="P37" s="67"/>
      <c r="Q37" s="67"/>
      <c r="R37" s="67"/>
      <c r="S37" s="207"/>
    </row>
    <row r="38" spans="1:19">
      <c r="A38" s="14"/>
      <c r="B38" s="270" t="s">
        <v>158</v>
      </c>
      <c r="C38" s="270">
        <f>'Pagi--Produksi'!D43</f>
        <v>4.0999999999999996</v>
      </c>
      <c r="D38" s="270">
        <f>'Siang--Produksi'!D43</f>
        <v>4.0999999999999996</v>
      </c>
      <c r="E38" s="270">
        <f>'Malam--Produksi'!D43</f>
        <v>3.9</v>
      </c>
      <c r="F38" s="480">
        <f t="shared" si="1"/>
        <v>4.0333333333333332</v>
      </c>
      <c r="G38" s="5"/>
      <c r="H38" s="5"/>
      <c r="I38" s="5"/>
      <c r="J38" s="67"/>
      <c r="K38" s="67"/>
      <c r="L38" s="67"/>
      <c r="M38" s="67"/>
      <c r="N38" s="67"/>
      <c r="O38" s="67"/>
      <c r="P38" s="67"/>
      <c r="Q38" s="67"/>
      <c r="R38" s="67"/>
      <c r="S38" s="207"/>
    </row>
    <row r="39" spans="1:19">
      <c r="A39" s="14"/>
      <c r="B39" s="270" t="s">
        <v>175</v>
      </c>
      <c r="C39" s="270">
        <f>'Pagi--Produksi'!D44</f>
        <v>47</v>
      </c>
      <c r="D39" s="270">
        <f>'Siang--Produksi'!D44</f>
        <v>45</v>
      </c>
      <c r="E39" s="270">
        <f>'Malam--Produksi'!D44</f>
        <v>42</v>
      </c>
      <c r="F39" s="480">
        <f t="shared" si="1"/>
        <v>44.666666666666664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208"/>
    </row>
    <row r="40" spans="1:19">
      <c r="A40" s="14"/>
      <c r="B40" s="270" t="s">
        <v>159</v>
      </c>
      <c r="C40" s="270">
        <f>'Pagi--Produksi'!D45</f>
        <v>0</v>
      </c>
      <c r="D40" s="270">
        <f>'Siang--Produksi'!D45</f>
        <v>0</v>
      </c>
      <c r="E40" s="270">
        <f>'Malam--Produksi'!D45</f>
        <v>0</v>
      </c>
      <c r="F40" s="480">
        <f t="shared" si="1"/>
        <v>0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208"/>
    </row>
    <row r="41" spans="1:19" ht="5.0999999999999996" customHeight="1">
      <c r="A41" s="14"/>
      <c r="B41" s="1011"/>
      <c r="C41" s="1012"/>
      <c r="D41" s="1012"/>
      <c r="E41" s="1013"/>
      <c r="F41" s="480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208"/>
    </row>
    <row r="42" spans="1:19">
      <c r="A42" s="14"/>
      <c r="B42" s="479" t="s">
        <v>225</v>
      </c>
      <c r="C42" s="1023"/>
      <c r="D42" s="1024"/>
      <c r="E42" s="1024"/>
      <c r="F42" s="102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208"/>
    </row>
    <row r="43" spans="1:19">
      <c r="A43" s="14"/>
      <c r="B43" s="270" t="s">
        <v>153</v>
      </c>
      <c r="C43" s="270" t="str">
        <f>'Pagi--Produksi'!F37</f>
        <v>Akhir</v>
      </c>
      <c r="D43" s="270" t="str">
        <f>'Siang--Produksi'!F38</f>
        <v>N</v>
      </c>
      <c r="E43" s="270" t="str">
        <f>'Malam--Produksi'!F38</f>
        <v>N</v>
      </c>
      <c r="F43" s="480" t="e">
        <f>AVERAGE(C43:E43)</f>
        <v>#DIV/0!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208"/>
    </row>
    <row r="44" spans="1:19">
      <c r="A44" s="14"/>
      <c r="B44" s="270" t="s">
        <v>154</v>
      </c>
      <c r="C44" s="270" t="str">
        <f>'Pagi--Produksi'!F38</f>
        <v>N</v>
      </c>
      <c r="D44" s="270" t="str">
        <f>'Siang--Produksi'!F39</f>
        <v>O</v>
      </c>
      <c r="E44" s="270" t="str">
        <f>'Malam--Produksi'!F39</f>
        <v>O</v>
      </c>
      <c r="F44" s="480" t="e">
        <f t="shared" ref="F44:F50" si="2">AVERAGE(C44:E44)</f>
        <v>#DIV/0!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208"/>
    </row>
    <row r="45" spans="1:19">
      <c r="A45" s="14"/>
      <c r="B45" s="270" t="s">
        <v>155</v>
      </c>
      <c r="C45" s="270" t="str">
        <f>'Pagi--Produksi'!F39</f>
        <v>O</v>
      </c>
      <c r="D45" s="270" t="str">
        <f>'Siang--Produksi'!F40</f>
        <v>T</v>
      </c>
      <c r="E45" s="270" t="str">
        <f>'Malam--Produksi'!F40</f>
        <v>T</v>
      </c>
      <c r="F45" s="480" t="e">
        <f t="shared" si="2"/>
        <v>#DIV/0!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208"/>
    </row>
    <row r="46" spans="1:19">
      <c r="A46" s="14"/>
      <c r="B46" s="270" t="s">
        <v>156</v>
      </c>
      <c r="C46" s="270" t="str">
        <f>'Pagi--Produksi'!F40</f>
        <v>T</v>
      </c>
      <c r="D46" s="270" t="str">
        <f>'Siang--Produksi'!F41</f>
        <v>S</v>
      </c>
      <c r="E46" s="270" t="str">
        <f>'Malam--Produksi'!F41</f>
        <v>S</v>
      </c>
      <c r="F46" s="480" t="e">
        <f t="shared" si="2"/>
        <v>#DIV/0!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208"/>
    </row>
    <row r="47" spans="1:19">
      <c r="A47" s="14"/>
      <c r="B47" s="270" t="s">
        <v>157</v>
      </c>
      <c r="C47" s="270" t="str">
        <f>'Pagi--Produksi'!F41</f>
        <v>S</v>
      </c>
      <c r="D47" s="270" t="str">
        <f>'Siang--Produksi'!F42</f>
        <v>ERROR</v>
      </c>
      <c r="E47" s="270" t="str">
        <f>'Malam--Produksi'!F42</f>
        <v>T</v>
      </c>
      <c r="F47" s="480" t="e">
        <f t="shared" si="2"/>
        <v>#DIV/0!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208"/>
    </row>
    <row r="48" spans="1:19">
      <c r="A48" s="14"/>
      <c r="B48" s="270" t="s">
        <v>158</v>
      </c>
      <c r="C48" s="270" t="str">
        <f>'Pagi--Produksi'!F42</f>
        <v>ERROR</v>
      </c>
      <c r="D48" s="270" t="str">
        <f>'Siang--Produksi'!F43</f>
        <v>A</v>
      </c>
      <c r="E48" s="270" t="str">
        <f>'Malam--Produksi'!F43</f>
        <v>A</v>
      </c>
      <c r="F48" s="480" t="e">
        <f t="shared" si="2"/>
        <v>#DIV/0!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208"/>
    </row>
    <row r="49" spans="1:19">
      <c r="A49" s="14"/>
      <c r="B49" s="270" t="s">
        <v>175</v>
      </c>
      <c r="C49" s="270" t="str">
        <f>'Pagi--Produksi'!F43</f>
        <v>A</v>
      </c>
      <c r="D49" s="270" t="str">
        <f>'Siang--Produksi'!F44</f>
        <v>N</v>
      </c>
      <c r="E49" s="270" t="str">
        <f>'Malam--Produksi'!F44</f>
        <v>N</v>
      </c>
      <c r="F49" s="480" t="e">
        <f t="shared" si="2"/>
        <v>#DIV/0!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208"/>
    </row>
    <row r="50" spans="1:19">
      <c r="A50" s="14"/>
      <c r="B50" s="270" t="s">
        <v>159</v>
      </c>
      <c r="C50" s="270" t="str">
        <f>'Pagi--Produksi'!F45</f>
        <v>D</v>
      </c>
      <c r="D50" s="270" t="str">
        <f>'Siang--Produksi'!F45</f>
        <v>D</v>
      </c>
      <c r="E50" s="270" t="str">
        <f>'Malam--Produksi'!F45</f>
        <v>D</v>
      </c>
      <c r="F50" s="480" t="e">
        <f t="shared" si="2"/>
        <v>#DIV/0!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208"/>
    </row>
    <row r="51" spans="1:19">
      <c r="A51" s="14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208"/>
    </row>
    <row r="52" spans="1:19">
      <c r="A52" s="1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208"/>
    </row>
    <row r="53" spans="1:19" ht="15.75" thickBot="1">
      <c r="A53" s="475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268"/>
    </row>
  </sheetData>
  <mergeCells count="5">
    <mergeCell ref="B41:E41"/>
    <mergeCell ref="A3:S3"/>
    <mergeCell ref="A2:S2"/>
    <mergeCell ref="A1:S1"/>
    <mergeCell ref="C42:F4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H413"/>
  <sheetViews>
    <sheetView topLeftCell="A392" workbookViewId="0">
      <selection activeCell="B405" sqref="B405"/>
    </sheetView>
  </sheetViews>
  <sheetFormatPr defaultRowHeight="15"/>
  <cols>
    <col min="1" max="1" width="5.140625" customWidth="1"/>
    <col min="2" max="2" width="108.5703125" customWidth="1"/>
    <col min="3" max="3" width="12.42578125" bestFit="1" customWidth="1"/>
    <col min="4" max="4" width="12.42578125" customWidth="1"/>
    <col min="6" max="6" width="14.85546875" bestFit="1" customWidth="1"/>
  </cols>
  <sheetData>
    <row r="2" spans="1:6" ht="15.75" thickBot="1"/>
    <row r="3" spans="1:6" ht="19.5" thickBot="1">
      <c r="A3" s="869" t="s">
        <v>60</v>
      </c>
      <c r="B3" s="869" t="s">
        <v>407</v>
      </c>
      <c r="C3" s="869" t="s">
        <v>61</v>
      </c>
      <c r="D3" s="869" t="s">
        <v>408</v>
      </c>
      <c r="E3" s="869" t="s">
        <v>62</v>
      </c>
      <c r="F3" s="869" t="s">
        <v>236</v>
      </c>
    </row>
    <row r="4" spans="1:6" ht="15.75" thickBot="1">
      <c r="A4" s="866"/>
      <c r="B4" s="866"/>
      <c r="C4" s="866"/>
      <c r="D4" s="866"/>
      <c r="E4" s="866"/>
      <c r="F4" s="866"/>
    </row>
    <row r="5" spans="1:6" ht="15.75" thickBot="1">
      <c r="A5" s="866">
        <v>1</v>
      </c>
      <c r="B5" s="870" t="s">
        <v>401</v>
      </c>
      <c r="C5" s="868">
        <v>43436</v>
      </c>
      <c r="D5" s="866">
        <v>2018116238</v>
      </c>
      <c r="E5" s="866" t="s">
        <v>405</v>
      </c>
      <c r="F5" s="866" t="s">
        <v>275</v>
      </c>
    </row>
    <row r="6" spans="1:6" ht="15.75" thickBot="1">
      <c r="A6" s="866">
        <v>2</v>
      </c>
      <c r="B6" s="871" t="s">
        <v>402</v>
      </c>
      <c r="C6" s="868">
        <v>43439</v>
      </c>
      <c r="D6" s="866">
        <v>2018116525</v>
      </c>
      <c r="E6" s="866" t="s">
        <v>404</v>
      </c>
      <c r="F6" s="866" t="s">
        <v>275</v>
      </c>
    </row>
    <row r="7" spans="1:6" ht="15.75" thickBot="1">
      <c r="A7" s="866">
        <v>3</v>
      </c>
      <c r="B7" s="871" t="s">
        <v>403</v>
      </c>
      <c r="C7" s="868">
        <v>43439</v>
      </c>
      <c r="D7" s="866">
        <v>2018116531</v>
      </c>
      <c r="E7" s="866" t="s">
        <v>404</v>
      </c>
      <c r="F7" s="866" t="s">
        <v>275</v>
      </c>
    </row>
    <row r="8" spans="1:6" ht="15.75" thickBot="1">
      <c r="A8" s="866">
        <v>4</v>
      </c>
      <c r="B8" s="866" t="s">
        <v>444</v>
      </c>
      <c r="C8" s="868">
        <v>43456</v>
      </c>
      <c r="D8" s="866">
        <v>2018119211</v>
      </c>
      <c r="E8" s="866" t="s">
        <v>404</v>
      </c>
      <c r="F8" s="866" t="s">
        <v>245</v>
      </c>
    </row>
    <row r="9" spans="1:6" ht="15.75" thickBot="1">
      <c r="A9" s="866">
        <v>5</v>
      </c>
      <c r="B9" s="866" t="s">
        <v>450</v>
      </c>
      <c r="C9" s="868">
        <v>43456</v>
      </c>
      <c r="D9" s="866">
        <v>2018119227</v>
      </c>
      <c r="E9" s="866" t="s">
        <v>404</v>
      </c>
      <c r="F9" s="866" t="s">
        <v>245</v>
      </c>
    </row>
    <row r="10" spans="1:6" ht="15.75" thickBot="1">
      <c r="A10" s="866">
        <v>6</v>
      </c>
      <c r="B10" s="866" t="s">
        <v>451</v>
      </c>
      <c r="C10" s="868">
        <v>43458</v>
      </c>
      <c r="D10" s="866">
        <v>2018119409</v>
      </c>
      <c r="E10" s="866" t="s">
        <v>404</v>
      </c>
      <c r="F10" s="866" t="s">
        <v>275</v>
      </c>
    </row>
    <row r="11" spans="1:6" ht="15.75" thickBot="1">
      <c r="A11" s="866">
        <v>7</v>
      </c>
      <c r="B11" s="867" t="s">
        <v>454</v>
      </c>
      <c r="C11" s="868">
        <v>43460</v>
      </c>
      <c r="D11" s="867">
        <v>2018119770</v>
      </c>
      <c r="E11" s="866" t="s">
        <v>405</v>
      </c>
      <c r="F11" s="866" t="s">
        <v>245</v>
      </c>
    </row>
    <row r="12" spans="1:6" ht="15.75" thickBot="1">
      <c r="A12" s="866">
        <v>8</v>
      </c>
      <c r="B12" s="866" t="s">
        <v>458</v>
      </c>
      <c r="C12" s="868">
        <v>43460</v>
      </c>
      <c r="D12" s="866">
        <v>2018119872</v>
      </c>
      <c r="E12" s="866" t="s">
        <v>405</v>
      </c>
      <c r="F12" s="866" t="s">
        <v>275</v>
      </c>
    </row>
    <row r="13" spans="1:6" ht="15.75" thickBot="1">
      <c r="A13" s="866">
        <v>9</v>
      </c>
      <c r="B13" s="866" t="s">
        <v>473</v>
      </c>
      <c r="C13" s="868">
        <v>43465</v>
      </c>
      <c r="D13" s="866">
        <v>2018120308</v>
      </c>
      <c r="E13" s="866" t="s">
        <v>536</v>
      </c>
      <c r="F13" s="866" t="s">
        <v>275</v>
      </c>
    </row>
    <row r="14" spans="1:6" ht="15.75" thickBot="1">
      <c r="A14" s="866">
        <v>10</v>
      </c>
      <c r="B14" s="866" t="s">
        <v>479</v>
      </c>
      <c r="C14" s="868">
        <v>43469</v>
      </c>
      <c r="D14" s="866">
        <v>2019100673</v>
      </c>
      <c r="E14" s="866" t="s">
        <v>404</v>
      </c>
      <c r="F14" s="866" t="s">
        <v>275</v>
      </c>
    </row>
    <row r="15" spans="1:6" ht="15.75" thickBot="1">
      <c r="A15" s="866">
        <v>11</v>
      </c>
      <c r="B15" s="866" t="s">
        <v>487</v>
      </c>
      <c r="C15" s="868">
        <v>43475</v>
      </c>
      <c r="D15" s="866">
        <v>2019101702</v>
      </c>
      <c r="E15" s="866" t="s">
        <v>405</v>
      </c>
      <c r="F15" s="866" t="s">
        <v>275</v>
      </c>
    </row>
    <row r="16" spans="1:6" ht="15.75" thickBot="1">
      <c r="A16" s="866">
        <v>12</v>
      </c>
      <c r="B16" s="866" t="s">
        <v>501</v>
      </c>
      <c r="C16" s="868">
        <v>43482</v>
      </c>
      <c r="D16" s="866">
        <v>2019103040</v>
      </c>
      <c r="E16" s="866" t="s">
        <v>405</v>
      </c>
      <c r="F16" s="866" t="s">
        <v>275</v>
      </c>
    </row>
    <row r="17" spans="1:6" ht="15.75" thickBot="1">
      <c r="A17" s="866">
        <v>13</v>
      </c>
      <c r="B17" s="866" t="s">
        <v>512</v>
      </c>
      <c r="C17" s="868">
        <v>43486</v>
      </c>
      <c r="D17" s="866">
        <v>2019103683</v>
      </c>
      <c r="E17" s="866" t="s">
        <v>404</v>
      </c>
      <c r="F17" s="866" t="s">
        <v>275</v>
      </c>
    </row>
    <row r="18" spans="1:6" ht="15.75" thickBot="1">
      <c r="A18" s="866">
        <v>14</v>
      </c>
      <c r="B18" s="866" t="s">
        <v>523</v>
      </c>
      <c r="C18" s="868">
        <v>43495</v>
      </c>
      <c r="D18" s="866">
        <v>2019105529</v>
      </c>
      <c r="E18" s="866" t="s">
        <v>405</v>
      </c>
      <c r="F18" s="866" t="s">
        <v>275</v>
      </c>
    </row>
    <row r="19" spans="1:6" ht="15.75" thickBot="1">
      <c r="A19" s="866">
        <v>15</v>
      </c>
      <c r="B19" s="866" t="s">
        <v>524</v>
      </c>
      <c r="C19" s="868">
        <v>43495</v>
      </c>
      <c r="D19" s="866">
        <v>2019105531</v>
      </c>
      <c r="E19" s="866" t="s">
        <v>405</v>
      </c>
      <c r="F19" s="866" t="s">
        <v>245</v>
      </c>
    </row>
    <row r="20" spans="1:6" ht="15.75" thickBot="1">
      <c r="A20" s="866">
        <v>16</v>
      </c>
      <c r="B20" s="866" t="s">
        <v>479</v>
      </c>
      <c r="C20" s="868">
        <v>43496</v>
      </c>
      <c r="D20" s="866">
        <v>2019105847</v>
      </c>
      <c r="E20" s="866" t="s">
        <v>404</v>
      </c>
      <c r="F20" s="866" t="s">
        <v>275</v>
      </c>
    </row>
    <row r="21" spans="1:6" ht="15.75" thickBot="1">
      <c r="A21" s="866">
        <v>17</v>
      </c>
      <c r="B21" s="866" t="s">
        <v>526</v>
      </c>
      <c r="C21" s="868">
        <v>43496</v>
      </c>
      <c r="D21" s="866">
        <v>2019105857</v>
      </c>
      <c r="E21" s="866" t="s">
        <v>404</v>
      </c>
      <c r="F21" s="866" t="s">
        <v>275</v>
      </c>
    </row>
    <row r="22" spans="1:6" ht="15.75" thickBot="1">
      <c r="A22" s="866">
        <v>18</v>
      </c>
      <c r="B22" s="866" t="s">
        <v>531</v>
      </c>
      <c r="C22" s="868">
        <v>43499</v>
      </c>
      <c r="D22" s="866">
        <v>2019106448</v>
      </c>
      <c r="E22" s="866" t="s">
        <v>405</v>
      </c>
      <c r="F22" s="866" t="s">
        <v>275</v>
      </c>
    </row>
    <row r="23" spans="1:6" ht="15.75" thickBot="1">
      <c r="A23" s="866">
        <v>19</v>
      </c>
      <c r="B23" s="866" t="s">
        <v>535</v>
      </c>
      <c r="C23" s="868">
        <v>43501</v>
      </c>
      <c r="D23" s="866">
        <v>2019106861</v>
      </c>
      <c r="E23" s="866" t="s">
        <v>536</v>
      </c>
      <c r="F23" s="866" t="s">
        <v>242</v>
      </c>
    </row>
    <row r="24" spans="1:6" ht="15.75" thickBot="1">
      <c r="A24" s="866">
        <v>20</v>
      </c>
      <c r="B24" s="866" t="s">
        <v>548</v>
      </c>
      <c r="C24" s="868">
        <v>43502</v>
      </c>
      <c r="D24" s="866">
        <v>2019107523</v>
      </c>
      <c r="E24" s="866" t="s">
        <v>404</v>
      </c>
      <c r="F24" s="866" t="s">
        <v>275</v>
      </c>
    </row>
    <row r="25" spans="1:6" ht="15.75" thickBot="1">
      <c r="A25" s="866">
        <v>21</v>
      </c>
      <c r="B25" s="866" t="s">
        <v>571</v>
      </c>
      <c r="C25" s="868">
        <v>43509</v>
      </c>
      <c r="D25" s="866">
        <v>2019108547</v>
      </c>
      <c r="E25" s="866" t="s">
        <v>536</v>
      </c>
      <c r="F25" s="866" t="s">
        <v>245</v>
      </c>
    </row>
    <row r="26" spans="1:6" ht="15.75" thickBot="1">
      <c r="A26" s="866">
        <v>22</v>
      </c>
      <c r="B26" s="866" t="s">
        <v>579</v>
      </c>
      <c r="C26" s="868">
        <v>43514</v>
      </c>
      <c r="D26" s="866">
        <v>2019109798</v>
      </c>
      <c r="E26" s="866" t="s">
        <v>404</v>
      </c>
      <c r="F26" s="866" t="s">
        <v>275</v>
      </c>
    </row>
    <row r="27" spans="1:6" ht="15.75" thickBot="1">
      <c r="A27" s="866">
        <v>23</v>
      </c>
      <c r="B27" s="866" t="s">
        <v>580</v>
      </c>
      <c r="C27" s="868">
        <v>43517</v>
      </c>
      <c r="D27" s="866">
        <v>2019110429</v>
      </c>
      <c r="E27" s="866" t="s">
        <v>404</v>
      </c>
      <c r="F27" s="866" t="s">
        <v>245</v>
      </c>
    </row>
    <row r="28" spans="1:6" ht="15.75" thickBot="1">
      <c r="A28" s="866">
        <v>24</v>
      </c>
      <c r="B28" s="866" t="s">
        <v>589</v>
      </c>
      <c r="C28" s="868">
        <v>43519</v>
      </c>
      <c r="D28" s="866">
        <v>2019110783</v>
      </c>
      <c r="E28" s="866" t="s">
        <v>404</v>
      </c>
      <c r="F28" s="866" t="s">
        <v>275</v>
      </c>
    </row>
    <row r="29" spans="1:6" ht="15.75" thickBot="1">
      <c r="A29" s="866">
        <v>25</v>
      </c>
      <c r="B29" s="866" t="s">
        <v>590</v>
      </c>
      <c r="C29" s="868">
        <v>43519</v>
      </c>
      <c r="D29" s="866">
        <v>2019110788</v>
      </c>
      <c r="E29" s="866" t="s">
        <v>404</v>
      </c>
      <c r="F29" s="866" t="s">
        <v>275</v>
      </c>
    </row>
    <row r="30" spans="1:6" ht="15.75" thickBot="1">
      <c r="A30" s="866">
        <v>26</v>
      </c>
      <c r="B30" s="936" t="s">
        <v>594</v>
      </c>
      <c r="C30" s="868">
        <v>43524</v>
      </c>
      <c r="D30" s="866">
        <v>2019111795</v>
      </c>
      <c r="E30" s="866" t="s">
        <v>595</v>
      </c>
      <c r="F30" s="866" t="s">
        <v>275</v>
      </c>
    </row>
    <row r="31" spans="1:6" ht="15.75" thickBot="1">
      <c r="A31" s="866">
        <v>27</v>
      </c>
      <c r="B31" s="866" t="s">
        <v>598</v>
      </c>
      <c r="C31" s="868">
        <v>43525</v>
      </c>
      <c r="D31" s="866">
        <v>2019112073</v>
      </c>
      <c r="E31" s="866" t="s">
        <v>536</v>
      </c>
      <c r="F31" s="866" t="s">
        <v>245</v>
      </c>
    </row>
    <row r="32" spans="1:6" ht="15.75" thickBot="1">
      <c r="A32" s="866">
        <v>28</v>
      </c>
      <c r="B32" s="866" t="s">
        <v>601</v>
      </c>
      <c r="C32" s="868">
        <v>43526</v>
      </c>
      <c r="D32" s="866">
        <v>2019112221</v>
      </c>
      <c r="E32" s="866" t="s">
        <v>405</v>
      </c>
      <c r="F32" s="866" t="s">
        <v>245</v>
      </c>
    </row>
    <row r="33" spans="1:6" ht="15.75" thickBot="1">
      <c r="A33" s="866">
        <v>29</v>
      </c>
      <c r="B33" s="866" t="s">
        <v>602</v>
      </c>
      <c r="C33" s="868">
        <v>43521</v>
      </c>
      <c r="D33" s="866">
        <v>2019112222</v>
      </c>
      <c r="E33" s="866" t="s">
        <v>405</v>
      </c>
      <c r="F33" s="866" t="s">
        <v>275</v>
      </c>
    </row>
    <row r="34" spans="1:6" ht="15.75" thickBot="1">
      <c r="A34" s="866">
        <v>30</v>
      </c>
      <c r="B34" s="866" t="s">
        <v>614</v>
      </c>
      <c r="C34" s="868">
        <v>43526</v>
      </c>
      <c r="D34" s="866">
        <v>2019112370</v>
      </c>
      <c r="E34" s="866" t="s">
        <v>404</v>
      </c>
      <c r="F34" s="866" t="s">
        <v>245</v>
      </c>
    </row>
    <row r="35" spans="1:6" ht="15.75" thickBot="1">
      <c r="A35" s="866">
        <v>31</v>
      </c>
      <c r="B35" s="866" t="s">
        <v>620</v>
      </c>
      <c r="C35" s="868">
        <v>43527</v>
      </c>
      <c r="D35" s="866">
        <v>2019112602</v>
      </c>
      <c r="E35" s="866" t="s">
        <v>536</v>
      </c>
      <c r="F35" s="866" t="s">
        <v>245</v>
      </c>
    </row>
    <row r="36" spans="1:6" ht="15.75" thickBot="1">
      <c r="A36" s="866">
        <v>32</v>
      </c>
      <c r="B36" s="866" t="s">
        <v>623</v>
      </c>
      <c r="C36" s="868">
        <v>43530</v>
      </c>
      <c r="D36" s="866">
        <v>2019113221</v>
      </c>
      <c r="E36" s="866" t="s">
        <v>595</v>
      </c>
      <c r="F36" s="866" t="s">
        <v>245</v>
      </c>
    </row>
    <row r="37" spans="1:6" ht="15.75" thickBot="1">
      <c r="A37" s="866">
        <v>33</v>
      </c>
      <c r="B37" s="866" t="s">
        <v>638</v>
      </c>
      <c r="C37" s="868">
        <v>43549</v>
      </c>
      <c r="D37" s="866">
        <v>2019117009</v>
      </c>
      <c r="E37" s="866" t="s">
        <v>536</v>
      </c>
      <c r="F37" s="866" t="s">
        <v>245</v>
      </c>
    </row>
    <row r="38" spans="1:6" ht="15.75" thickBot="1">
      <c r="A38" s="866">
        <v>34</v>
      </c>
      <c r="B38" s="866" t="s">
        <v>669</v>
      </c>
      <c r="C38" s="868">
        <v>43568</v>
      </c>
      <c r="D38" s="866">
        <v>2019121083</v>
      </c>
      <c r="E38" s="866" t="s">
        <v>404</v>
      </c>
      <c r="F38" s="866" t="s">
        <v>245</v>
      </c>
    </row>
    <row r="39" spans="1:6" ht="15.75" thickBot="1">
      <c r="A39" s="866">
        <v>35</v>
      </c>
      <c r="B39" s="936" t="s">
        <v>705</v>
      </c>
      <c r="C39" s="868">
        <v>43580</v>
      </c>
      <c r="D39" s="866">
        <v>2019123640</v>
      </c>
      <c r="E39" s="866" t="s">
        <v>595</v>
      </c>
      <c r="F39" s="866" t="s">
        <v>275</v>
      </c>
    </row>
    <row r="40" spans="1:6" ht="15.75" thickBot="1">
      <c r="A40" s="866">
        <v>36</v>
      </c>
      <c r="B40" s="866" t="s">
        <v>717</v>
      </c>
      <c r="C40" s="868">
        <v>43583</v>
      </c>
      <c r="D40" s="866">
        <v>2019124153</v>
      </c>
      <c r="E40" s="866" t="s">
        <v>404</v>
      </c>
      <c r="F40" s="866" t="s">
        <v>275</v>
      </c>
    </row>
    <row r="41" spans="1:6" ht="15.75" thickBot="1">
      <c r="A41" s="866">
        <v>37</v>
      </c>
      <c r="B41" s="866" t="s">
        <v>722</v>
      </c>
      <c r="C41" s="868">
        <v>43583</v>
      </c>
      <c r="D41" s="866">
        <v>2019124175</v>
      </c>
      <c r="E41" s="866" t="s">
        <v>404</v>
      </c>
      <c r="F41" s="866" t="s">
        <v>318</v>
      </c>
    </row>
    <row r="42" spans="1:6" ht="15.75" thickBot="1">
      <c r="A42" s="866">
        <v>38</v>
      </c>
      <c r="B42" s="866" t="s">
        <v>723</v>
      </c>
      <c r="C42" s="868">
        <v>43583</v>
      </c>
      <c r="D42" s="866">
        <v>2019124179</v>
      </c>
      <c r="E42" s="866" t="s">
        <v>404</v>
      </c>
      <c r="F42" s="866" t="s">
        <v>318</v>
      </c>
    </row>
    <row r="43" spans="1:6" ht="15.75" thickBot="1">
      <c r="A43" s="866">
        <v>39</v>
      </c>
      <c r="B43" s="936" t="s">
        <v>727</v>
      </c>
      <c r="C43" s="868">
        <v>43583</v>
      </c>
      <c r="D43" s="866">
        <v>2019124216</v>
      </c>
      <c r="E43" s="866" t="s">
        <v>595</v>
      </c>
      <c r="F43" s="866" t="s">
        <v>275</v>
      </c>
    </row>
    <row r="44" spans="1:6" ht="15.75" thickBot="1">
      <c r="A44" s="866">
        <v>40</v>
      </c>
      <c r="B44" s="866" t="s">
        <v>728</v>
      </c>
      <c r="C44" s="868">
        <v>43583</v>
      </c>
      <c r="D44" s="866">
        <v>2019124217</v>
      </c>
      <c r="E44" s="866" t="s">
        <v>595</v>
      </c>
      <c r="F44" s="866" t="s">
        <v>275</v>
      </c>
    </row>
    <row r="45" spans="1:6" ht="15.75" thickBot="1">
      <c r="A45" s="866">
        <v>41</v>
      </c>
      <c r="B45" s="936" t="s">
        <v>729</v>
      </c>
      <c r="C45" s="868">
        <v>43583</v>
      </c>
      <c r="D45" s="866">
        <v>2019124218</v>
      </c>
      <c r="E45" s="866" t="s">
        <v>595</v>
      </c>
      <c r="F45" s="866" t="s">
        <v>275</v>
      </c>
    </row>
    <row r="46" spans="1:6" ht="15.75" thickBot="1">
      <c r="A46" s="866">
        <v>42</v>
      </c>
      <c r="B46" s="866" t="s">
        <v>730</v>
      </c>
      <c r="C46" s="868">
        <v>43583</v>
      </c>
      <c r="D46" s="866">
        <v>2019124221</v>
      </c>
      <c r="E46" s="866" t="s">
        <v>595</v>
      </c>
      <c r="F46" s="866" t="s">
        <v>275</v>
      </c>
    </row>
    <row r="47" spans="1:6" ht="15.75" thickBot="1">
      <c r="A47" s="866">
        <v>43</v>
      </c>
      <c r="B47" s="866" t="s">
        <v>754</v>
      </c>
      <c r="C47" s="868">
        <v>43589</v>
      </c>
      <c r="D47" s="866">
        <v>2019125437</v>
      </c>
      <c r="E47" s="866" t="s">
        <v>404</v>
      </c>
      <c r="F47" s="866" t="s">
        <v>242</v>
      </c>
    </row>
    <row r="48" spans="1:6" ht="15.75" thickBot="1">
      <c r="A48" s="866">
        <v>44</v>
      </c>
      <c r="B48" s="866" t="s">
        <v>762</v>
      </c>
      <c r="C48" s="868">
        <v>43595</v>
      </c>
      <c r="D48" s="866">
        <v>2019126573</v>
      </c>
      <c r="E48" s="866" t="s">
        <v>404</v>
      </c>
      <c r="F48" s="866" t="s">
        <v>242</v>
      </c>
    </row>
    <row r="49" spans="1:8" ht="15.75" thickBot="1">
      <c r="A49" s="866">
        <v>45</v>
      </c>
      <c r="B49" s="866" t="s">
        <v>763</v>
      </c>
      <c r="C49" s="868">
        <v>43595</v>
      </c>
      <c r="D49" s="866">
        <v>2019126574</v>
      </c>
      <c r="E49" s="866" t="s">
        <v>404</v>
      </c>
      <c r="F49" s="866" t="s">
        <v>275</v>
      </c>
    </row>
    <row r="50" spans="1:8" ht="15.75" thickBot="1">
      <c r="A50" s="866">
        <v>46</v>
      </c>
      <c r="B50" s="866" t="s">
        <v>767</v>
      </c>
      <c r="C50" s="868">
        <v>43595</v>
      </c>
      <c r="D50" s="866">
        <v>2019126887</v>
      </c>
      <c r="E50" s="866" t="s">
        <v>536</v>
      </c>
      <c r="F50" s="866" t="s">
        <v>245</v>
      </c>
    </row>
    <row r="51" spans="1:8" ht="15.75" thickBot="1">
      <c r="A51" s="866">
        <v>47</v>
      </c>
      <c r="B51" s="866" t="s">
        <v>768</v>
      </c>
      <c r="C51" s="868">
        <v>43596</v>
      </c>
      <c r="D51" s="866">
        <v>2019126889</v>
      </c>
      <c r="E51" s="866" t="s">
        <v>536</v>
      </c>
      <c r="F51" s="866" t="s">
        <v>275</v>
      </c>
      <c r="H51" s="741"/>
    </row>
    <row r="52" spans="1:8" ht="15.75" thickBot="1">
      <c r="A52" s="866">
        <v>48</v>
      </c>
      <c r="B52" s="866" t="s">
        <v>769</v>
      </c>
      <c r="C52" s="868">
        <v>43596</v>
      </c>
      <c r="D52" s="866">
        <v>2019126890</v>
      </c>
      <c r="E52" s="866" t="s">
        <v>536</v>
      </c>
      <c r="F52" s="866" t="s">
        <v>275</v>
      </c>
    </row>
    <row r="53" spans="1:8" ht="15.75" thickBot="1">
      <c r="A53" s="872">
        <v>49</v>
      </c>
      <c r="B53" s="872" t="s">
        <v>770</v>
      </c>
      <c r="C53" s="868">
        <v>43597</v>
      </c>
      <c r="D53" s="872">
        <v>2019127026</v>
      </c>
      <c r="E53" s="866" t="s">
        <v>536</v>
      </c>
      <c r="F53" s="866" t="s">
        <v>275</v>
      </c>
    </row>
    <row r="54" spans="1:8" ht="15.75" thickBot="1">
      <c r="A54" s="872">
        <v>50</v>
      </c>
      <c r="B54" s="872" t="s">
        <v>771</v>
      </c>
      <c r="C54" s="868">
        <v>43597</v>
      </c>
      <c r="D54" s="872">
        <v>2019127040</v>
      </c>
      <c r="E54" s="866" t="s">
        <v>536</v>
      </c>
      <c r="F54" s="866" t="s">
        <v>275</v>
      </c>
    </row>
    <row r="55" spans="1:8" ht="15.75" thickBot="1">
      <c r="A55" s="872">
        <v>51</v>
      </c>
      <c r="B55" s="872" t="s">
        <v>772</v>
      </c>
      <c r="C55" s="868">
        <v>43597</v>
      </c>
      <c r="D55" s="872">
        <v>2019127042</v>
      </c>
      <c r="E55" s="866" t="s">
        <v>536</v>
      </c>
      <c r="F55" s="866" t="s">
        <v>275</v>
      </c>
    </row>
    <row r="56" spans="1:8" ht="15.75" thickBot="1">
      <c r="A56" s="872">
        <v>52</v>
      </c>
      <c r="B56" s="872" t="s">
        <v>773</v>
      </c>
      <c r="C56" s="868">
        <v>43597</v>
      </c>
      <c r="D56" s="872">
        <v>2019127043</v>
      </c>
      <c r="E56" s="866" t="s">
        <v>536</v>
      </c>
      <c r="F56" s="866" t="s">
        <v>275</v>
      </c>
    </row>
    <row r="57" spans="1:8" ht="15.75" thickBot="1">
      <c r="A57" s="872">
        <v>53</v>
      </c>
      <c r="B57" s="872" t="s">
        <v>787</v>
      </c>
      <c r="C57" s="868">
        <v>43597</v>
      </c>
      <c r="D57" s="872">
        <v>2019127311</v>
      </c>
      <c r="E57" s="866" t="s">
        <v>404</v>
      </c>
      <c r="F57" s="866" t="s">
        <v>275</v>
      </c>
    </row>
    <row r="58" spans="1:8" ht="15.75" thickBot="1">
      <c r="A58" s="872">
        <v>54</v>
      </c>
      <c r="B58" s="872" t="s">
        <v>788</v>
      </c>
      <c r="C58" s="868">
        <v>43597</v>
      </c>
      <c r="D58" s="872">
        <v>2019127312</v>
      </c>
      <c r="E58" s="866" t="s">
        <v>404</v>
      </c>
      <c r="F58" s="866" t="s">
        <v>242</v>
      </c>
    </row>
    <row r="59" spans="1:8" ht="15.75" thickBot="1">
      <c r="A59" s="872">
        <v>55</v>
      </c>
      <c r="B59" s="872" t="s">
        <v>789</v>
      </c>
      <c r="C59" s="868">
        <v>43598</v>
      </c>
      <c r="D59" s="872">
        <v>2019127313</v>
      </c>
      <c r="E59" s="866" t="s">
        <v>404</v>
      </c>
      <c r="F59" s="866" t="s">
        <v>275</v>
      </c>
    </row>
    <row r="60" spans="1:8" ht="15.75" thickBot="1">
      <c r="A60" s="872">
        <v>56</v>
      </c>
      <c r="B60" s="872" t="s">
        <v>794</v>
      </c>
      <c r="C60" s="868">
        <v>43588</v>
      </c>
      <c r="D60" s="872">
        <v>2019127387</v>
      </c>
      <c r="E60" s="866" t="s">
        <v>405</v>
      </c>
      <c r="F60" s="866" t="s">
        <v>275</v>
      </c>
    </row>
    <row r="61" spans="1:8" ht="15.75" thickBot="1">
      <c r="A61" s="872">
        <v>57</v>
      </c>
      <c r="B61" s="872" t="s">
        <v>795</v>
      </c>
      <c r="C61" s="868">
        <v>43593</v>
      </c>
      <c r="D61" s="872">
        <v>2019127388</v>
      </c>
      <c r="E61" s="866" t="s">
        <v>405</v>
      </c>
      <c r="F61" s="866" t="s">
        <v>275</v>
      </c>
    </row>
    <row r="62" spans="1:8" ht="15.75" thickBot="1">
      <c r="A62" s="872">
        <v>58</v>
      </c>
      <c r="B62" s="872" t="s">
        <v>800</v>
      </c>
      <c r="C62" s="868">
        <v>43594</v>
      </c>
      <c r="D62" s="872">
        <v>2019127389</v>
      </c>
      <c r="E62" s="866" t="s">
        <v>405</v>
      </c>
      <c r="F62" s="866" t="s">
        <v>275</v>
      </c>
    </row>
    <row r="63" spans="1:8" ht="15.75" thickBot="1">
      <c r="A63" s="872">
        <v>59</v>
      </c>
      <c r="B63" s="872" t="s">
        <v>796</v>
      </c>
      <c r="C63" s="868">
        <v>43595</v>
      </c>
      <c r="D63" s="872">
        <v>2019127390</v>
      </c>
      <c r="E63" s="866" t="s">
        <v>405</v>
      </c>
      <c r="F63" s="866" t="s">
        <v>275</v>
      </c>
    </row>
    <row r="64" spans="1:8" ht="15.75" thickBot="1">
      <c r="A64" s="872">
        <v>60</v>
      </c>
      <c r="B64" s="872" t="s">
        <v>797</v>
      </c>
      <c r="C64" s="868">
        <v>43595</v>
      </c>
      <c r="D64" s="872">
        <v>2019127391</v>
      </c>
      <c r="E64" s="866" t="s">
        <v>405</v>
      </c>
      <c r="F64" s="866" t="s">
        <v>275</v>
      </c>
    </row>
    <row r="65" spans="1:6" ht="15.75" thickBot="1">
      <c r="A65" s="872">
        <v>61</v>
      </c>
      <c r="B65" s="872" t="s">
        <v>798</v>
      </c>
      <c r="C65" s="868">
        <v>43595</v>
      </c>
      <c r="D65" s="872">
        <v>2019127392</v>
      </c>
      <c r="E65" s="866" t="s">
        <v>405</v>
      </c>
      <c r="F65" s="866" t="s">
        <v>275</v>
      </c>
    </row>
    <row r="66" spans="1:6" ht="15.75" thickBot="1">
      <c r="A66" s="872">
        <v>62</v>
      </c>
      <c r="B66" s="872" t="s">
        <v>799</v>
      </c>
      <c r="C66" s="868">
        <v>43595</v>
      </c>
      <c r="D66" s="872">
        <v>2019127394</v>
      </c>
      <c r="E66" s="866" t="s">
        <v>405</v>
      </c>
      <c r="F66" s="866" t="s">
        <v>275</v>
      </c>
    </row>
    <row r="67" spans="1:6" ht="15.75" thickBot="1">
      <c r="A67" s="872">
        <v>63</v>
      </c>
      <c r="B67" s="872" t="s">
        <v>802</v>
      </c>
      <c r="C67" s="868">
        <v>43599</v>
      </c>
      <c r="D67" s="872">
        <v>2019127500</v>
      </c>
      <c r="E67" s="866" t="s">
        <v>404</v>
      </c>
      <c r="F67" s="866" t="s">
        <v>242</v>
      </c>
    </row>
    <row r="68" spans="1:6" ht="15.75" thickBot="1">
      <c r="A68" s="872">
        <v>64</v>
      </c>
      <c r="B68" s="872" t="s">
        <v>806</v>
      </c>
      <c r="C68" s="868">
        <v>43599</v>
      </c>
      <c r="D68" s="872">
        <v>2019127520</v>
      </c>
      <c r="E68" s="866" t="s">
        <v>404</v>
      </c>
      <c r="F68" s="866" t="s">
        <v>275</v>
      </c>
    </row>
    <row r="69" spans="1:6" ht="15.75" thickBot="1">
      <c r="A69" s="872">
        <v>65</v>
      </c>
      <c r="B69" s="935" t="s">
        <v>807</v>
      </c>
      <c r="C69" s="868">
        <v>43599</v>
      </c>
      <c r="D69" s="872">
        <v>2019127561</v>
      </c>
      <c r="E69" s="866" t="s">
        <v>595</v>
      </c>
      <c r="F69" s="866" t="s">
        <v>275</v>
      </c>
    </row>
    <row r="70" spans="1:6" ht="15.75" thickBot="1">
      <c r="A70" s="872">
        <v>66</v>
      </c>
      <c r="B70" s="935" t="s">
        <v>811</v>
      </c>
      <c r="C70" s="868">
        <v>43601</v>
      </c>
      <c r="D70" s="872">
        <v>2019127993</v>
      </c>
      <c r="E70" s="866" t="s">
        <v>595</v>
      </c>
      <c r="F70" s="866" t="s">
        <v>275</v>
      </c>
    </row>
    <row r="71" spans="1:6" ht="15.75" thickBot="1">
      <c r="A71" s="872">
        <v>67</v>
      </c>
      <c r="B71" s="872" t="s">
        <v>816</v>
      </c>
      <c r="C71" s="868">
        <v>43603</v>
      </c>
      <c r="D71" s="872">
        <v>2019128432</v>
      </c>
      <c r="E71" s="866" t="s">
        <v>536</v>
      </c>
      <c r="F71" s="866" t="s">
        <v>275</v>
      </c>
    </row>
    <row r="72" spans="1:6" ht="15.75" thickBot="1">
      <c r="A72" s="872">
        <v>68</v>
      </c>
      <c r="B72" s="872" t="s">
        <v>817</v>
      </c>
      <c r="C72" s="868">
        <v>43603</v>
      </c>
      <c r="D72" s="872">
        <v>2019128565</v>
      </c>
      <c r="E72" s="866" t="s">
        <v>405</v>
      </c>
      <c r="F72" s="866" t="s">
        <v>275</v>
      </c>
    </row>
    <row r="73" spans="1:6" ht="15.75" thickBot="1">
      <c r="A73" s="872">
        <v>69</v>
      </c>
      <c r="B73" s="872" t="s">
        <v>818</v>
      </c>
      <c r="C73" s="868">
        <v>43603</v>
      </c>
      <c r="D73" s="872">
        <v>2019128569</v>
      </c>
      <c r="E73" s="866" t="s">
        <v>405</v>
      </c>
      <c r="F73" s="866" t="s">
        <v>275</v>
      </c>
    </row>
    <row r="74" spans="1:6" ht="15.75" thickBot="1">
      <c r="A74" s="872">
        <v>70</v>
      </c>
      <c r="B74" s="872" t="s">
        <v>819</v>
      </c>
      <c r="C74" s="868">
        <v>43604</v>
      </c>
      <c r="D74" s="872">
        <v>2019128570</v>
      </c>
      <c r="E74" s="866" t="s">
        <v>405</v>
      </c>
      <c r="F74" s="866" t="s">
        <v>275</v>
      </c>
    </row>
    <row r="75" spans="1:6" ht="15.75" thickBot="1">
      <c r="A75" s="872">
        <v>71</v>
      </c>
      <c r="B75" s="872" t="s">
        <v>820</v>
      </c>
      <c r="C75" s="868">
        <v>43604</v>
      </c>
      <c r="D75" s="872">
        <v>2019128575</v>
      </c>
      <c r="E75" s="866" t="s">
        <v>405</v>
      </c>
      <c r="F75" s="866" t="s">
        <v>242</v>
      </c>
    </row>
    <row r="76" spans="1:6" ht="15.75" thickBot="1">
      <c r="A76" s="872">
        <v>71</v>
      </c>
      <c r="B76" s="872" t="s">
        <v>822</v>
      </c>
      <c r="C76" s="868">
        <v>43605</v>
      </c>
      <c r="D76" s="872">
        <v>2019128884</v>
      </c>
      <c r="E76" s="866" t="s">
        <v>536</v>
      </c>
      <c r="F76" s="866" t="s">
        <v>275</v>
      </c>
    </row>
    <row r="77" spans="1:6" ht="15.75" thickBot="1">
      <c r="A77" s="872">
        <v>72</v>
      </c>
      <c r="B77" s="872" t="s">
        <v>823</v>
      </c>
      <c r="C77" s="868">
        <v>43605</v>
      </c>
      <c r="D77" s="872">
        <v>2019128899</v>
      </c>
      <c r="E77" s="866" t="s">
        <v>536</v>
      </c>
      <c r="F77" s="866" t="s">
        <v>275</v>
      </c>
    </row>
    <row r="78" spans="1:6" ht="15.75" thickBot="1">
      <c r="A78" s="872">
        <v>73</v>
      </c>
      <c r="B78" s="872" t="s">
        <v>825</v>
      </c>
      <c r="C78" s="868">
        <v>43606</v>
      </c>
      <c r="D78" s="872">
        <v>2019129112</v>
      </c>
      <c r="E78" s="866" t="s">
        <v>536</v>
      </c>
      <c r="F78" s="866" t="s">
        <v>245</v>
      </c>
    </row>
    <row r="79" spans="1:6" ht="15.75" thickBot="1">
      <c r="A79" s="872">
        <v>74</v>
      </c>
      <c r="B79" s="872" t="s">
        <v>839</v>
      </c>
      <c r="C79" s="868">
        <v>43610</v>
      </c>
      <c r="D79" s="872">
        <v>2019129885</v>
      </c>
      <c r="E79" s="866" t="s">
        <v>595</v>
      </c>
      <c r="F79" s="866" t="s">
        <v>275</v>
      </c>
    </row>
    <row r="80" spans="1:6" ht="15.75" thickBot="1">
      <c r="A80" s="872">
        <v>75</v>
      </c>
      <c r="B80" s="872" t="s">
        <v>840</v>
      </c>
      <c r="C80" s="868">
        <v>43610</v>
      </c>
      <c r="D80" s="872">
        <v>2019129886</v>
      </c>
      <c r="E80" s="866" t="s">
        <v>595</v>
      </c>
      <c r="F80" s="866" t="s">
        <v>275</v>
      </c>
    </row>
    <row r="81" spans="1:6" ht="15.75" thickBot="1">
      <c r="A81" s="872">
        <v>76</v>
      </c>
      <c r="B81" s="872" t="s">
        <v>841</v>
      </c>
      <c r="C81" s="868">
        <v>43610</v>
      </c>
      <c r="D81" s="872">
        <v>2019129887</v>
      </c>
      <c r="E81" s="866" t="s">
        <v>595</v>
      </c>
      <c r="F81" s="866" t="s">
        <v>275</v>
      </c>
    </row>
    <row r="82" spans="1:6" ht="15.75" thickBot="1">
      <c r="A82" s="872">
        <v>77</v>
      </c>
      <c r="B82" s="872" t="s">
        <v>851</v>
      </c>
      <c r="C82" s="868">
        <v>43614</v>
      </c>
      <c r="D82" s="872">
        <v>2019130806</v>
      </c>
      <c r="E82" s="866" t="s">
        <v>404</v>
      </c>
      <c r="F82" s="866" t="s">
        <v>275</v>
      </c>
    </row>
    <row r="83" spans="1:6" ht="15.75" thickBot="1">
      <c r="A83" s="872">
        <v>78</v>
      </c>
      <c r="B83" s="872" t="s">
        <v>869</v>
      </c>
      <c r="C83" s="868">
        <v>43616</v>
      </c>
      <c r="D83" s="872">
        <v>2019131112</v>
      </c>
      <c r="E83" s="866" t="s">
        <v>404</v>
      </c>
      <c r="F83" s="866" t="s">
        <v>245</v>
      </c>
    </row>
    <row r="84" spans="1:6" ht="15.75" thickBot="1">
      <c r="A84" s="872">
        <v>79</v>
      </c>
      <c r="B84" s="872" t="s">
        <v>859</v>
      </c>
      <c r="C84" s="868">
        <v>43616</v>
      </c>
      <c r="D84" s="872">
        <v>2019131117</v>
      </c>
      <c r="E84" s="866" t="s">
        <v>404</v>
      </c>
      <c r="F84" s="866" t="s">
        <v>245</v>
      </c>
    </row>
    <row r="85" spans="1:6" ht="15.75" thickBot="1">
      <c r="A85" s="872">
        <v>80</v>
      </c>
      <c r="B85" s="872" t="s">
        <v>873</v>
      </c>
      <c r="C85" s="868">
        <v>43619</v>
      </c>
      <c r="D85" s="872">
        <v>2019131720</v>
      </c>
      <c r="E85" s="866" t="s">
        <v>536</v>
      </c>
      <c r="F85" s="866" t="s">
        <v>275</v>
      </c>
    </row>
    <row r="86" spans="1:6" ht="15.75" thickBot="1">
      <c r="A86" s="872">
        <v>81</v>
      </c>
      <c r="B86" s="872" t="s">
        <v>874</v>
      </c>
      <c r="C86" s="868">
        <v>43619</v>
      </c>
      <c r="D86" s="872">
        <v>2019131725</v>
      </c>
      <c r="E86" s="866" t="s">
        <v>536</v>
      </c>
      <c r="F86" s="866" t="s">
        <v>275</v>
      </c>
    </row>
    <row r="87" spans="1:6" ht="15.75" thickBot="1">
      <c r="A87" s="872">
        <v>82</v>
      </c>
      <c r="B87" s="872" t="s">
        <v>875</v>
      </c>
      <c r="C87" s="868">
        <v>43621</v>
      </c>
      <c r="D87" s="872">
        <v>2019131970</v>
      </c>
      <c r="E87" s="866" t="s">
        <v>404</v>
      </c>
      <c r="F87" s="866" t="s">
        <v>245</v>
      </c>
    </row>
    <row r="88" spans="1:6" ht="15.75" thickBot="1">
      <c r="A88" s="872">
        <v>83</v>
      </c>
      <c r="B88" s="872" t="s">
        <v>876</v>
      </c>
      <c r="C88" s="868">
        <v>43621</v>
      </c>
      <c r="D88" s="872">
        <v>2019131973</v>
      </c>
      <c r="E88" s="866" t="s">
        <v>404</v>
      </c>
      <c r="F88" s="866" t="s">
        <v>245</v>
      </c>
    </row>
    <row r="89" spans="1:6" ht="15.75" thickBot="1">
      <c r="A89" s="872">
        <v>84</v>
      </c>
      <c r="B89" s="935" t="s">
        <v>886</v>
      </c>
      <c r="C89" s="868">
        <v>43624</v>
      </c>
      <c r="D89" s="872">
        <v>2019132463</v>
      </c>
      <c r="E89" s="866" t="s">
        <v>595</v>
      </c>
      <c r="F89" s="866" t="s">
        <v>275</v>
      </c>
    </row>
    <row r="90" spans="1:6" ht="15.75" thickBot="1">
      <c r="A90" s="872">
        <v>85</v>
      </c>
      <c r="B90" s="935" t="s">
        <v>909</v>
      </c>
      <c r="C90" s="868">
        <v>43631</v>
      </c>
      <c r="D90" s="872">
        <v>2019133916</v>
      </c>
      <c r="E90" s="866" t="s">
        <v>595</v>
      </c>
      <c r="F90" s="866" t="s">
        <v>275</v>
      </c>
    </row>
    <row r="91" spans="1:6" ht="15.75" thickBot="1">
      <c r="A91" s="872">
        <v>86</v>
      </c>
      <c r="B91" s="935" t="s">
        <v>910</v>
      </c>
      <c r="C91" s="868">
        <v>43631</v>
      </c>
      <c r="D91" s="872">
        <v>2019133917</v>
      </c>
      <c r="E91" s="866" t="s">
        <v>595</v>
      </c>
      <c r="F91" s="866" t="s">
        <v>275</v>
      </c>
    </row>
    <row r="92" spans="1:6" ht="15.75" thickBot="1">
      <c r="A92" s="872">
        <v>87</v>
      </c>
      <c r="B92" s="872" t="s">
        <v>911</v>
      </c>
      <c r="C92" s="868">
        <v>43631</v>
      </c>
      <c r="D92" s="872">
        <v>2019133918</v>
      </c>
      <c r="E92" s="866" t="s">
        <v>595</v>
      </c>
      <c r="F92" s="866" t="s">
        <v>275</v>
      </c>
    </row>
    <row r="93" spans="1:6" ht="15.75" thickBot="1">
      <c r="A93" s="872">
        <v>88</v>
      </c>
      <c r="B93" s="935" t="s">
        <v>914</v>
      </c>
      <c r="C93" s="868">
        <v>43632</v>
      </c>
      <c r="D93" s="872">
        <v>2019134070</v>
      </c>
      <c r="E93" s="866" t="s">
        <v>595</v>
      </c>
      <c r="F93" s="866" t="s">
        <v>245</v>
      </c>
    </row>
    <row r="94" spans="1:6" ht="15.75" thickBot="1">
      <c r="A94" s="872">
        <v>89</v>
      </c>
      <c r="B94" s="935" t="s">
        <v>915</v>
      </c>
      <c r="C94" s="868">
        <v>43634</v>
      </c>
      <c r="D94" s="872">
        <v>2019134988</v>
      </c>
      <c r="E94" s="866" t="s">
        <v>595</v>
      </c>
      <c r="F94" s="866" t="s">
        <v>275</v>
      </c>
    </row>
    <row r="95" spans="1:6" ht="15.75" thickBot="1">
      <c r="A95" s="872">
        <v>90</v>
      </c>
      <c r="B95" s="872" t="s">
        <v>924</v>
      </c>
      <c r="C95" s="868">
        <v>43638</v>
      </c>
      <c r="D95" s="872">
        <v>2019135331</v>
      </c>
      <c r="E95" s="866" t="s">
        <v>404</v>
      </c>
      <c r="F95" s="872" t="s">
        <v>245</v>
      </c>
    </row>
    <row r="96" spans="1:6" ht="15.75" thickBot="1">
      <c r="A96" s="872">
        <v>91</v>
      </c>
      <c r="B96" s="872" t="s">
        <v>925</v>
      </c>
      <c r="C96" s="868">
        <v>43638</v>
      </c>
      <c r="D96" s="872">
        <v>2019135330</v>
      </c>
      <c r="E96" s="866" t="s">
        <v>404</v>
      </c>
      <c r="F96" s="872" t="s">
        <v>245</v>
      </c>
    </row>
    <row r="97" spans="1:6" ht="15.75" thickBot="1">
      <c r="A97" s="872">
        <v>92</v>
      </c>
      <c r="B97" s="872" t="s">
        <v>944</v>
      </c>
      <c r="C97" s="868">
        <v>43646</v>
      </c>
      <c r="D97" s="872">
        <v>2019136974</v>
      </c>
      <c r="E97" s="866" t="s">
        <v>404</v>
      </c>
      <c r="F97" s="872" t="s">
        <v>245</v>
      </c>
    </row>
    <row r="98" spans="1:6" ht="15.75" thickBot="1">
      <c r="A98" s="872">
        <v>93</v>
      </c>
      <c r="B98" s="872" t="s">
        <v>949</v>
      </c>
      <c r="C98" s="868">
        <v>43649</v>
      </c>
      <c r="D98" s="872">
        <v>2019137499</v>
      </c>
      <c r="E98" s="872" t="s">
        <v>536</v>
      </c>
      <c r="F98" s="872" t="s">
        <v>275</v>
      </c>
    </row>
    <row r="99" spans="1:6" ht="15.75" thickBot="1">
      <c r="A99" s="872">
        <v>94</v>
      </c>
      <c r="B99" s="872" t="s">
        <v>948</v>
      </c>
      <c r="C99" s="868">
        <v>43649</v>
      </c>
      <c r="D99" s="872">
        <v>2019137503</v>
      </c>
      <c r="E99" s="872" t="s">
        <v>536</v>
      </c>
      <c r="F99" s="872" t="s">
        <v>275</v>
      </c>
    </row>
    <row r="100" spans="1:6" ht="15.75" thickBot="1">
      <c r="A100" s="872">
        <v>95</v>
      </c>
      <c r="B100" s="872" t="s">
        <v>950</v>
      </c>
      <c r="C100" s="868">
        <v>43649</v>
      </c>
      <c r="D100" s="872">
        <v>2019137683</v>
      </c>
      <c r="E100" s="872" t="s">
        <v>404</v>
      </c>
      <c r="F100" s="872" t="s">
        <v>245</v>
      </c>
    </row>
    <row r="101" spans="1:6" ht="15.75" thickBot="1">
      <c r="A101" s="872">
        <v>96</v>
      </c>
      <c r="B101" s="872" t="s">
        <v>951</v>
      </c>
      <c r="C101" s="868">
        <v>43649</v>
      </c>
      <c r="D101" s="872">
        <v>2019137684</v>
      </c>
      <c r="E101" s="872" t="s">
        <v>404</v>
      </c>
      <c r="F101" s="872" t="s">
        <v>275</v>
      </c>
    </row>
    <row r="102" spans="1:6" s="792" customFormat="1" ht="15.75" thickBot="1">
      <c r="A102" s="872">
        <v>97</v>
      </c>
      <c r="B102" s="872" t="s">
        <v>954</v>
      </c>
      <c r="C102" s="868">
        <v>43650</v>
      </c>
      <c r="D102" s="872">
        <v>2019137892</v>
      </c>
      <c r="E102" s="866" t="s">
        <v>405</v>
      </c>
      <c r="F102" s="872" t="s">
        <v>275</v>
      </c>
    </row>
    <row r="103" spans="1:6" s="792" customFormat="1" ht="15.75" thickBot="1">
      <c r="A103" s="872">
        <v>98</v>
      </c>
      <c r="B103" s="872" t="s">
        <v>955</v>
      </c>
      <c r="C103" s="868">
        <v>43650</v>
      </c>
      <c r="D103" s="872">
        <v>2019137888</v>
      </c>
      <c r="E103" s="866" t="s">
        <v>405</v>
      </c>
      <c r="F103" s="872" t="s">
        <v>275</v>
      </c>
    </row>
    <row r="104" spans="1:6" s="792" customFormat="1" ht="15.75" thickBot="1">
      <c r="A104" s="872">
        <v>99</v>
      </c>
      <c r="B104" s="872" t="s">
        <v>953</v>
      </c>
      <c r="C104" s="868">
        <v>43650</v>
      </c>
      <c r="D104" s="872">
        <v>2019137902</v>
      </c>
      <c r="E104" s="872" t="s">
        <v>404</v>
      </c>
      <c r="F104" s="872" t="s">
        <v>245</v>
      </c>
    </row>
    <row r="105" spans="1:6" ht="15.75" thickBot="1">
      <c r="A105" s="866">
        <v>100</v>
      </c>
      <c r="B105" s="866" t="s">
        <v>952</v>
      </c>
      <c r="C105" s="868">
        <v>43651</v>
      </c>
      <c r="D105" s="866">
        <v>2019137963</v>
      </c>
      <c r="E105" s="866" t="s">
        <v>404</v>
      </c>
      <c r="F105" s="866" t="s">
        <v>275</v>
      </c>
    </row>
    <row r="106" spans="1:6" ht="15.75" thickBot="1">
      <c r="A106" s="866">
        <v>101</v>
      </c>
      <c r="B106" s="866" t="s">
        <v>956</v>
      </c>
      <c r="C106" s="868">
        <v>43651</v>
      </c>
      <c r="D106" s="866">
        <v>2019138088</v>
      </c>
      <c r="E106" s="866" t="s">
        <v>536</v>
      </c>
      <c r="F106" s="866" t="s">
        <v>245</v>
      </c>
    </row>
    <row r="107" spans="1:6" ht="15.75" thickBot="1">
      <c r="A107" s="866">
        <v>102</v>
      </c>
      <c r="B107" s="866" t="s">
        <v>957</v>
      </c>
      <c r="C107" s="868">
        <v>43651</v>
      </c>
      <c r="D107" s="866">
        <v>2019138089</v>
      </c>
      <c r="E107" s="866" t="s">
        <v>536</v>
      </c>
      <c r="F107" s="866" t="s">
        <v>245</v>
      </c>
    </row>
    <row r="108" spans="1:6" ht="15.75" thickBot="1">
      <c r="A108" s="866">
        <v>103</v>
      </c>
      <c r="B108" s="866" t="s">
        <v>960</v>
      </c>
      <c r="C108" s="868">
        <v>43653</v>
      </c>
      <c r="D108" s="866">
        <v>2019138350</v>
      </c>
      <c r="E108" s="872" t="s">
        <v>404</v>
      </c>
      <c r="F108" s="866" t="s">
        <v>245</v>
      </c>
    </row>
    <row r="109" spans="1:6" ht="15.75" thickBot="1">
      <c r="A109" s="866">
        <v>104</v>
      </c>
      <c r="B109" s="866" t="s">
        <v>961</v>
      </c>
      <c r="C109" s="868">
        <v>43653</v>
      </c>
      <c r="D109" s="866">
        <v>2019138352</v>
      </c>
      <c r="E109" s="872" t="s">
        <v>404</v>
      </c>
      <c r="F109" s="866" t="s">
        <v>245</v>
      </c>
    </row>
    <row r="110" spans="1:6" ht="15.75" thickBot="1">
      <c r="A110" s="866">
        <v>105</v>
      </c>
      <c r="B110" s="866" t="s">
        <v>962</v>
      </c>
      <c r="C110" s="868">
        <v>43653</v>
      </c>
      <c r="D110" s="866">
        <v>2019138353</v>
      </c>
      <c r="E110" s="872" t="s">
        <v>404</v>
      </c>
      <c r="F110" s="866" t="s">
        <v>245</v>
      </c>
    </row>
    <row r="111" spans="1:6" ht="15.75" thickBot="1">
      <c r="A111" s="866">
        <v>106</v>
      </c>
      <c r="B111" s="866" t="s">
        <v>963</v>
      </c>
      <c r="C111" s="868">
        <v>43653</v>
      </c>
      <c r="D111" s="866">
        <v>2019138359</v>
      </c>
      <c r="E111" s="872" t="s">
        <v>404</v>
      </c>
      <c r="F111" s="866" t="s">
        <v>242</v>
      </c>
    </row>
    <row r="112" spans="1:6" ht="15.75" thickBot="1">
      <c r="A112" s="872">
        <v>107</v>
      </c>
      <c r="B112" s="872" t="s">
        <v>964</v>
      </c>
      <c r="C112" s="868">
        <v>43653</v>
      </c>
      <c r="D112" s="872">
        <v>2019138362</v>
      </c>
      <c r="E112" s="872" t="s">
        <v>404</v>
      </c>
      <c r="F112" s="866" t="s">
        <v>275</v>
      </c>
    </row>
    <row r="113" spans="1:6" ht="15.75" thickBot="1">
      <c r="A113" s="872">
        <v>108</v>
      </c>
      <c r="B113" s="872" t="s">
        <v>973</v>
      </c>
      <c r="C113" s="868">
        <v>43655</v>
      </c>
      <c r="D113" s="872">
        <v>2019138743</v>
      </c>
      <c r="E113" s="866" t="s">
        <v>595</v>
      </c>
      <c r="F113" s="866" t="s">
        <v>275</v>
      </c>
    </row>
    <row r="114" spans="1:6" ht="15.75" thickBot="1">
      <c r="A114" s="872">
        <v>109</v>
      </c>
      <c r="B114" s="872" t="s">
        <v>974</v>
      </c>
      <c r="C114" s="868">
        <v>43655</v>
      </c>
      <c r="D114" s="872">
        <v>2019138972</v>
      </c>
      <c r="E114" s="866" t="s">
        <v>595</v>
      </c>
      <c r="F114" s="866" t="s">
        <v>275</v>
      </c>
    </row>
    <row r="115" spans="1:6" ht="15.75" thickBot="1">
      <c r="A115" s="872">
        <v>110</v>
      </c>
      <c r="B115" s="872" t="s">
        <v>975</v>
      </c>
      <c r="C115" s="868">
        <v>43655</v>
      </c>
      <c r="D115" s="872">
        <v>2019138974</v>
      </c>
      <c r="E115" s="866" t="s">
        <v>595</v>
      </c>
      <c r="F115" s="866" t="s">
        <v>275</v>
      </c>
    </row>
    <row r="116" spans="1:6" ht="15.75" thickBot="1">
      <c r="A116" s="872">
        <v>111</v>
      </c>
      <c r="B116" s="872" t="s">
        <v>978</v>
      </c>
      <c r="C116" s="868">
        <v>43659</v>
      </c>
      <c r="D116" s="872">
        <v>2019139518</v>
      </c>
      <c r="E116" s="866" t="s">
        <v>405</v>
      </c>
      <c r="F116" s="866" t="s">
        <v>275</v>
      </c>
    </row>
    <row r="117" spans="1:6" ht="15.75" thickBot="1">
      <c r="A117" s="872">
        <v>112</v>
      </c>
      <c r="B117" s="872" t="s">
        <v>979</v>
      </c>
      <c r="C117" s="868">
        <v>43659</v>
      </c>
      <c r="D117" s="872">
        <v>2019139520</v>
      </c>
      <c r="E117" s="866" t="s">
        <v>405</v>
      </c>
      <c r="F117" s="866" t="s">
        <v>275</v>
      </c>
    </row>
    <row r="118" spans="1:6" ht="15.75" thickBot="1">
      <c r="A118" s="872">
        <v>113</v>
      </c>
      <c r="B118" s="872" t="s">
        <v>980</v>
      </c>
      <c r="C118" s="868">
        <v>43659</v>
      </c>
      <c r="D118" s="872">
        <v>2019139521</v>
      </c>
      <c r="E118" s="866" t="s">
        <v>405</v>
      </c>
      <c r="F118" s="866" t="s">
        <v>275</v>
      </c>
    </row>
    <row r="119" spans="1:6" ht="15.75" thickBot="1">
      <c r="A119" s="872">
        <v>114</v>
      </c>
      <c r="B119" s="872" t="s">
        <v>981</v>
      </c>
      <c r="C119" s="868">
        <v>43659</v>
      </c>
      <c r="D119" s="872">
        <v>2019139595</v>
      </c>
      <c r="E119" s="866" t="s">
        <v>595</v>
      </c>
      <c r="F119" s="866" t="s">
        <v>245</v>
      </c>
    </row>
    <row r="120" spans="1:6" ht="15.75" thickBot="1">
      <c r="A120" s="872">
        <v>115</v>
      </c>
      <c r="B120" s="872" t="s">
        <v>992</v>
      </c>
      <c r="C120" s="868">
        <v>43662</v>
      </c>
      <c r="D120" s="872">
        <v>2019140463</v>
      </c>
      <c r="E120" s="866" t="s">
        <v>536</v>
      </c>
      <c r="F120" s="866" t="s">
        <v>275</v>
      </c>
    </row>
    <row r="121" spans="1:6" ht="15.75" thickBot="1">
      <c r="A121" s="872">
        <v>116</v>
      </c>
      <c r="B121" s="872" t="s">
        <v>993</v>
      </c>
      <c r="C121" s="868">
        <v>43662</v>
      </c>
      <c r="D121" s="872">
        <v>2019140471</v>
      </c>
      <c r="E121" s="866" t="s">
        <v>536</v>
      </c>
      <c r="F121" s="866" t="s">
        <v>275</v>
      </c>
    </row>
    <row r="122" spans="1:6" ht="15.75" thickBot="1">
      <c r="A122" s="872">
        <v>117</v>
      </c>
      <c r="B122" s="872" t="s">
        <v>994</v>
      </c>
      <c r="C122" s="868">
        <v>43662</v>
      </c>
      <c r="D122" s="872">
        <v>2019140473</v>
      </c>
      <c r="E122" s="866" t="s">
        <v>536</v>
      </c>
      <c r="F122" s="866" t="s">
        <v>275</v>
      </c>
    </row>
    <row r="123" spans="1:6" ht="15.75" thickBot="1">
      <c r="A123" s="872">
        <v>118</v>
      </c>
      <c r="B123" s="872" t="s">
        <v>995</v>
      </c>
      <c r="C123" s="868">
        <v>43662</v>
      </c>
      <c r="D123" s="872">
        <v>2019140491</v>
      </c>
      <c r="E123" s="866" t="s">
        <v>536</v>
      </c>
      <c r="F123" s="866" t="s">
        <v>275</v>
      </c>
    </row>
    <row r="124" spans="1:6" ht="15.75" thickBot="1">
      <c r="A124" s="872">
        <v>119</v>
      </c>
      <c r="B124" s="872" t="s">
        <v>996</v>
      </c>
      <c r="C124" s="868">
        <v>43662</v>
      </c>
      <c r="D124" s="872">
        <v>2019140500</v>
      </c>
      <c r="E124" s="866" t="s">
        <v>536</v>
      </c>
      <c r="F124" s="866" t="s">
        <v>275</v>
      </c>
    </row>
    <row r="125" spans="1:6" ht="15.75" thickBot="1">
      <c r="A125" s="866">
        <v>120</v>
      </c>
      <c r="B125" s="866" t="s">
        <v>997</v>
      </c>
      <c r="C125" s="868">
        <v>43662</v>
      </c>
      <c r="D125" s="866">
        <v>2019140502</v>
      </c>
      <c r="E125" s="866" t="s">
        <v>536</v>
      </c>
      <c r="F125" s="866" t="s">
        <v>245</v>
      </c>
    </row>
    <row r="126" spans="1:6" ht="15.75" thickBot="1">
      <c r="A126" s="872">
        <v>121</v>
      </c>
      <c r="B126" s="866" t="s">
        <v>998</v>
      </c>
      <c r="C126" s="868">
        <v>43664</v>
      </c>
      <c r="D126" s="866">
        <v>2019140690</v>
      </c>
      <c r="E126" s="866" t="s">
        <v>595</v>
      </c>
      <c r="F126" s="866" t="s">
        <v>275</v>
      </c>
    </row>
    <row r="127" spans="1:6" ht="15.75" thickBot="1">
      <c r="A127" s="866">
        <v>122</v>
      </c>
      <c r="B127" s="866" t="s">
        <v>999</v>
      </c>
      <c r="C127" s="868">
        <v>43664</v>
      </c>
      <c r="D127" s="866">
        <v>2019140691</v>
      </c>
      <c r="E127" s="866" t="s">
        <v>595</v>
      </c>
      <c r="F127" s="866" t="s">
        <v>275</v>
      </c>
    </row>
    <row r="128" spans="1:6" ht="15.75" thickBot="1">
      <c r="A128" s="872">
        <v>123</v>
      </c>
      <c r="B128" s="866" t="s">
        <v>1002</v>
      </c>
      <c r="C128" s="868">
        <v>43669</v>
      </c>
      <c r="D128" s="866">
        <v>2019141476</v>
      </c>
      <c r="E128" s="866" t="s">
        <v>595</v>
      </c>
      <c r="F128" s="866" t="s">
        <v>275</v>
      </c>
    </row>
    <row r="129" spans="1:6" ht="15.75" thickBot="1">
      <c r="A129" s="866">
        <v>124</v>
      </c>
      <c r="B129" s="866" t="s">
        <v>1003</v>
      </c>
      <c r="C129" s="868">
        <v>43669</v>
      </c>
      <c r="D129" s="866">
        <v>2019141479</v>
      </c>
      <c r="E129" s="866" t="s">
        <v>595</v>
      </c>
      <c r="F129" s="866" t="s">
        <v>275</v>
      </c>
    </row>
    <row r="130" spans="1:6" ht="15.75" thickBot="1">
      <c r="A130" s="872">
        <v>125</v>
      </c>
      <c r="B130" s="866" t="s">
        <v>1004</v>
      </c>
      <c r="C130" s="868">
        <v>43669</v>
      </c>
      <c r="D130" s="866">
        <v>2019141482</v>
      </c>
      <c r="E130" s="866" t="s">
        <v>595</v>
      </c>
      <c r="F130" s="866" t="s">
        <v>275</v>
      </c>
    </row>
    <row r="131" spans="1:6" ht="15.75" thickBot="1">
      <c r="A131" s="866">
        <v>126</v>
      </c>
      <c r="B131" s="866" t="s">
        <v>1007</v>
      </c>
      <c r="C131" s="868">
        <v>43670</v>
      </c>
      <c r="D131" s="866">
        <v>2019141744</v>
      </c>
      <c r="E131" s="866" t="s">
        <v>536</v>
      </c>
      <c r="F131" s="866" t="s">
        <v>245</v>
      </c>
    </row>
    <row r="132" spans="1:6" ht="15.75" thickBot="1">
      <c r="A132" s="866">
        <v>127</v>
      </c>
      <c r="B132" s="866" t="s">
        <v>1010</v>
      </c>
      <c r="C132" s="868">
        <v>43671</v>
      </c>
      <c r="D132" s="866">
        <v>2019142072</v>
      </c>
      <c r="E132" s="866" t="s">
        <v>404</v>
      </c>
      <c r="F132" s="866" t="s">
        <v>275</v>
      </c>
    </row>
    <row r="133" spans="1:6" ht="15.75" thickBot="1">
      <c r="A133" s="872">
        <v>128</v>
      </c>
      <c r="B133" s="866" t="s">
        <v>1011</v>
      </c>
      <c r="C133" s="868">
        <v>43671</v>
      </c>
      <c r="D133" s="866">
        <v>2019142079</v>
      </c>
      <c r="E133" s="866" t="s">
        <v>404</v>
      </c>
      <c r="F133" s="866" t="s">
        <v>275</v>
      </c>
    </row>
    <row r="134" spans="1:6" ht="15.75" thickBot="1">
      <c r="A134" s="866">
        <v>129</v>
      </c>
      <c r="B134" s="866" t="s">
        <v>1012</v>
      </c>
      <c r="C134" s="868">
        <v>43672</v>
      </c>
      <c r="D134" s="866">
        <v>2019142192</v>
      </c>
      <c r="E134" s="866" t="s">
        <v>536</v>
      </c>
      <c r="F134" s="866" t="s">
        <v>245</v>
      </c>
    </row>
    <row r="135" spans="1:6" ht="15.75" thickBot="1">
      <c r="A135" s="872">
        <v>130</v>
      </c>
      <c r="B135" s="866" t="s">
        <v>1016</v>
      </c>
      <c r="C135" s="868">
        <v>43673</v>
      </c>
      <c r="D135" s="866">
        <v>2019142432</v>
      </c>
      <c r="E135" s="866" t="s">
        <v>595</v>
      </c>
      <c r="F135" s="866" t="s">
        <v>275</v>
      </c>
    </row>
    <row r="136" spans="1:6" ht="15.75" thickBot="1">
      <c r="A136" s="866">
        <v>131</v>
      </c>
      <c r="B136" s="866" t="s">
        <v>1024</v>
      </c>
      <c r="C136" s="868">
        <v>43679</v>
      </c>
      <c r="D136" s="866">
        <v>2019143819</v>
      </c>
      <c r="E136" s="866" t="s">
        <v>404</v>
      </c>
      <c r="F136" s="866" t="s">
        <v>242</v>
      </c>
    </row>
    <row r="137" spans="1:6" ht="15.75" thickBot="1">
      <c r="A137" s="866">
        <v>132</v>
      </c>
      <c r="B137" s="866" t="s">
        <v>1025</v>
      </c>
      <c r="C137" s="868">
        <v>43680</v>
      </c>
      <c r="D137" s="866">
        <v>2019143821</v>
      </c>
      <c r="E137" s="866" t="s">
        <v>404</v>
      </c>
      <c r="F137" s="866" t="s">
        <v>275</v>
      </c>
    </row>
    <row r="138" spans="1:6" ht="15.75" thickBot="1">
      <c r="A138" s="872">
        <v>133</v>
      </c>
      <c r="B138" s="866" t="s">
        <v>1026</v>
      </c>
      <c r="C138" s="868">
        <v>43315</v>
      </c>
      <c r="D138" s="866">
        <v>2019143822</v>
      </c>
      <c r="E138" s="866" t="s">
        <v>404</v>
      </c>
      <c r="F138" s="866" t="s">
        <v>275</v>
      </c>
    </row>
    <row r="139" spans="1:6" ht="15.75" thickBot="1">
      <c r="A139" s="866">
        <v>134</v>
      </c>
      <c r="B139" s="866" t="s">
        <v>1030</v>
      </c>
      <c r="C139" s="868">
        <v>43315</v>
      </c>
      <c r="D139" s="866">
        <v>2019143908</v>
      </c>
      <c r="E139" s="866" t="s">
        <v>595</v>
      </c>
      <c r="F139" s="866" t="s">
        <v>245</v>
      </c>
    </row>
    <row r="140" spans="1:6" ht="15.75" thickBot="1">
      <c r="A140" s="866">
        <v>135</v>
      </c>
      <c r="B140" s="866" t="s">
        <v>1033</v>
      </c>
      <c r="C140" s="868">
        <v>43682</v>
      </c>
      <c r="D140" s="866">
        <v>2019144109</v>
      </c>
      <c r="E140" s="866" t="s">
        <v>405</v>
      </c>
      <c r="F140" s="866" t="s">
        <v>275</v>
      </c>
    </row>
    <row r="141" spans="1:6" ht="15.75" thickBot="1">
      <c r="A141" s="866">
        <v>136</v>
      </c>
      <c r="B141" s="866" t="s">
        <v>1034</v>
      </c>
      <c r="C141" s="868">
        <v>43682</v>
      </c>
      <c r="D141" s="866">
        <v>2019144111</v>
      </c>
      <c r="E141" s="866" t="s">
        <v>405</v>
      </c>
      <c r="F141" s="866" t="s">
        <v>275</v>
      </c>
    </row>
    <row r="142" spans="1:6" ht="15.75" thickBot="1">
      <c r="A142" s="866">
        <v>137</v>
      </c>
      <c r="B142" s="866" t="s">
        <v>1035</v>
      </c>
      <c r="C142" s="868">
        <v>43682</v>
      </c>
      <c r="D142" s="866">
        <v>2019144115</v>
      </c>
      <c r="E142" s="866" t="s">
        <v>405</v>
      </c>
      <c r="F142" s="866" t="s">
        <v>275</v>
      </c>
    </row>
    <row r="143" spans="1:6" ht="15.75" thickBot="1">
      <c r="A143" s="866">
        <v>138</v>
      </c>
      <c r="B143" s="866" t="s">
        <v>1036</v>
      </c>
      <c r="C143" s="868">
        <v>43682</v>
      </c>
      <c r="D143" s="866">
        <v>2019144120</v>
      </c>
      <c r="E143" s="866" t="s">
        <v>405</v>
      </c>
      <c r="F143" s="866" t="s">
        <v>275</v>
      </c>
    </row>
    <row r="144" spans="1:6" ht="15.75" thickBot="1">
      <c r="A144" s="866">
        <v>139</v>
      </c>
      <c r="B144" s="866" t="s">
        <v>1037</v>
      </c>
      <c r="C144" s="868">
        <v>43682</v>
      </c>
      <c r="D144" s="866">
        <v>2019144122</v>
      </c>
      <c r="E144" s="866" t="s">
        <v>405</v>
      </c>
      <c r="F144" s="866" t="s">
        <v>275</v>
      </c>
    </row>
    <row r="145" spans="1:6" ht="15.75" thickBot="1">
      <c r="A145" s="872">
        <v>140</v>
      </c>
      <c r="B145" s="866" t="s">
        <v>1038</v>
      </c>
      <c r="C145" s="868">
        <v>43682</v>
      </c>
      <c r="D145" s="866">
        <v>2019144132</v>
      </c>
      <c r="E145" s="866" t="s">
        <v>404</v>
      </c>
      <c r="F145" s="866" t="s">
        <v>275</v>
      </c>
    </row>
    <row r="146" spans="1:6" ht="15.75" thickBot="1">
      <c r="A146" s="866">
        <v>141</v>
      </c>
      <c r="B146" s="866" t="s">
        <v>1039</v>
      </c>
      <c r="C146" s="868">
        <v>43683</v>
      </c>
      <c r="D146" s="866">
        <v>2019144133</v>
      </c>
      <c r="E146" s="866" t="s">
        <v>404</v>
      </c>
      <c r="F146" s="866" t="s">
        <v>275</v>
      </c>
    </row>
    <row r="147" spans="1:6" ht="15.75" thickBot="1">
      <c r="A147" s="866">
        <v>142</v>
      </c>
      <c r="B147" s="866" t="s">
        <v>1040</v>
      </c>
      <c r="C147" s="868">
        <v>43683</v>
      </c>
      <c r="D147" s="866">
        <v>2019144342</v>
      </c>
      <c r="E147" s="866" t="s">
        <v>536</v>
      </c>
      <c r="F147" s="866" t="s">
        <v>275</v>
      </c>
    </row>
    <row r="148" spans="1:6" ht="15.75" thickBot="1">
      <c r="A148" s="866">
        <v>143</v>
      </c>
      <c r="B148" s="866" t="s">
        <v>1041</v>
      </c>
      <c r="C148" s="868">
        <v>43683</v>
      </c>
      <c r="D148" s="866">
        <v>2019144345</v>
      </c>
      <c r="E148" s="866" t="s">
        <v>536</v>
      </c>
      <c r="F148" s="866" t="s">
        <v>275</v>
      </c>
    </row>
    <row r="149" spans="1:6" ht="15.75" thickBot="1">
      <c r="A149" s="866">
        <v>144</v>
      </c>
      <c r="B149" s="866" t="s">
        <v>1042</v>
      </c>
      <c r="C149" s="868">
        <v>43684</v>
      </c>
      <c r="D149" s="866">
        <v>2019144598</v>
      </c>
      <c r="E149" s="866" t="s">
        <v>536</v>
      </c>
      <c r="F149" s="866" t="s">
        <v>242</v>
      </c>
    </row>
    <row r="150" spans="1:6" ht="15.75" thickBot="1">
      <c r="A150" s="866">
        <v>145</v>
      </c>
      <c r="B150" s="866" t="s">
        <v>1043</v>
      </c>
      <c r="C150" s="868">
        <v>43684</v>
      </c>
      <c r="D150" s="866">
        <v>2019144599</v>
      </c>
      <c r="E150" s="866" t="s">
        <v>536</v>
      </c>
      <c r="F150" s="866" t="s">
        <v>245</v>
      </c>
    </row>
    <row r="151" spans="1:6" ht="15.75" thickBot="1">
      <c r="A151" s="866">
        <v>146</v>
      </c>
      <c r="B151" s="866" t="s">
        <v>1044</v>
      </c>
      <c r="C151" s="868">
        <v>43685</v>
      </c>
      <c r="D151" s="866">
        <v>2019144620</v>
      </c>
      <c r="E151" s="866" t="s">
        <v>595</v>
      </c>
      <c r="F151" s="866" t="s">
        <v>275</v>
      </c>
    </row>
    <row r="152" spans="1:6" ht="15.75" thickBot="1">
      <c r="A152" s="866">
        <v>147</v>
      </c>
      <c r="B152" s="866" t="s">
        <v>1045</v>
      </c>
      <c r="C152" s="868">
        <v>43685</v>
      </c>
      <c r="D152" s="866">
        <v>2019144622</v>
      </c>
      <c r="E152" s="866" t="s">
        <v>595</v>
      </c>
      <c r="F152" s="866" t="s">
        <v>275</v>
      </c>
    </row>
    <row r="153" spans="1:6" ht="15.75" thickBot="1">
      <c r="A153" s="866">
        <v>148</v>
      </c>
      <c r="B153" s="866" t="s">
        <v>1046</v>
      </c>
      <c r="C153" s="868">
        <v>43685</v>
      </c>
      <c r="D153" s="866">
        <v>2019144623</v>
      </c>
      <c r="E153" s="866" t="s">
        <v>595</v>
      </c>
      <c r="F153" s="866" t="s">
        <v>275</v>
      </c>
    </row>
    <row r="154" spans="1:6" ht="15.75" thickBot="1">
      <c r="A154" s="866">
        <v>149</v>
      </c>
      <c r="B154" s="866" t="s">
        <v>1047</v>
      </c>
      <c r="C154" s="868">
        <v>43685</v>
      </c>
      <c r="D154" s="866">
        <v>2019144624</v>
      </c>
      <c r="E154" s="866" t="s">
        <v>595</v>
      </c>
      <c r="F154" s="866" t="s">
        <v>275</v>
      </c>
    </row>
    <row r="155" spans="1:6" ht="15.75" thickBot="1">
      <c r="A155" s="866">
        <v>150</v>
      </c>
      <c r="B155" s="866" t="s">
        <v>1048</v>
      </c>
      <c r="C155" s="868">
        <v>43685</v>
      </c>
      <c r="D155" s="866">
        <v>2019144657</v>
      </c>
      <c r="E155" s="866" t="s">
        <v>595</v>
      </c>
      <c r="F155" s="866" t="s">
        <v>275</v>
      </c>
    </row>
    <row r="156" spans="1:6" ht="15.75" thickBot="1">
      <c r="A156" s="866">
        <v>151</v>
      </c>
      <c r="B156" s="866" t="s">
        <v>1050</v>
      </c>
      <c r="C156" s="868">
        <v>43685</v>
      </c>
      <c r="D156" s="866">
        <v>2019144662</v>
      </c>
      <c r="E156" s="866" t="s">
        <v>595</v>
      </c>
      <c r="F156" s="866" t="s">
        <v>275</v>
      </c>
    </row>
    <row r="157" spans="1:6" ht="15.75" thickBot="1">
      <c r="A157" s="866">
        <v>152</v>
      </c>
      <c r="B157" s="866" t="s">
        <v>1052</v>
      </c>
      <c r="C157" s="868">
        <v>43682</v>
      </c>
      <c r="D157" s="866">
        <v>2019144842</v>
      </c>
      <c r="E157" s="866" t="s">
        <v>405</v>
      </c>
      <c r="F157" s="866" t="s">
        <v>275</v>
      </c>
    </row>
    <row r="158" spans="1:6" ht="15.75" thickBot="1">
      <c r="A158" s="866">
        <v>153</v>
      </c>
      <c r="B158" s="866" t="s">
        <v>1053</v>
      </c>
      <c r="C158" s="868">
        <v>43683</v>
      </c>
      <c r="D158" s="866">
        <v>2019144843</v>
      </c>
      <c r="E158" s="866" t="s">
        <v>405</v>
      </c>
      <c r="F158" s="866" t="s">
        <v>275</v>
      </c>
    </row>
    <row r="159" spans="1:6" ht="15.75" thickBot="1">
      <c r="A159" s="866">
        <v>154</v>
      </c>
      <c r="B159" s="866" t="s">
        <v>1054</v>
      </c>
      <c r="C159" s="868">
        <v>43683</v>
      </c>
      <c r="D159" s="866">
        <v>2019144844</v>
      </c>
      <c r="E159" s="866" t="s">
        <v>405</v>
      </c>
      <c r="F159" s="866" t="s">
        <v>275</v>
      </c>
    </row>
    <row r="160" spans="1:6" ht="15.75" thickBot="1">
      <c r="A160" s="866">
        <v>155</v>
      </c>
      <c r="B160" s="866" t="s">
        <v>1055</v>
      </c>
      <c r="C160" s="868">
        <v>43686</v>
      </c>
      <c r="D160" s="866">
        <v>2019144865</v>
      </c>
      <c r="E160" s="866" t="s">
        <v>405</v>
      </c>
      <c r="F160" s="866" t="s">
        <v>275</v>
      </c>
    </row>
    <row r="161" spans="1:6" ht="15.75" thickBot="1">
      <c r="A161" s="866">
        <v>156</v>
      </c>
      <c r="B161" s="866" t="s">
        <v>1056</v>
      </c>
      <c r="C161" s="868">
        <v>43686</v>
      </c>
      <c r="D161" s="866">
        <v>2019144883</v>
      </c>
      <c r="E161" s="866" t="s">
        <v>405</v>
      </c>
      <c r="F161" s="866" t="s">
        <v>242</v>
      </c>
    </row>
    <row r="162" spans="1:6" ht="15.75" thickBot="1">
      <c r="A162" s="866">
        <v>157</v>
      </c>
      <c r="B162" s="866" t="s">
        <v>1057</v>
      </c>
      <c r="C162" s="868">
        <v>43686</v>
      </c>
      <c r="D162" s="866">
        <v>2019144888</v>
      </c>
      <c r="E162" s="866" t="s">
        <v>405</v>
      </c>
      <c r="F162" s="866" t="s">
        <v>242</v>
      </c>
    </row>
    <row r="163" spans="1:6" ht="15.75" thickBot="1">
      <c r="A163" s="866">
        <v>158</v>
      </c>
      <c r="B163" s="866" t="s">
        <v>1058</v>
      </c>
      <c r="C163" s="868">
        <v>43686</v>
      </c>
      <c r="D163" s="866">
        <v>2019144892</v>
      </c>
      <c r="E163" s="866" t="s">
        <v>405</v>
      </c>
      <c r="F163" s="866" t="s">
        <v>242</v>
      </c>
    </row>
    <row r="164" spans="1:6" ht="15.75" thickBot="1">
      <c r="A164" s="866">
        <v>159</v>
      </c>
      <c r="B164" s="866" t="s">
        <v>1059</v>
      </c>
      <c r="C164" s="868">
        <v>43686</v>
      </c>
      <c r="D164" s="866">
        <v>2019144895</v>
      </c>
      <c r="E164" s="866" t="s">
        <v>405</v>
      </c>
      <c r="F164" s="866" t="s">
        <v>242</v>
      </c>
    </row>
    <row r="165" spans="1:6" ht="15.75" thickBot="1">
      <c r="A165" s="866">
        <v>160</v>
      </c>
      <c r="B165" s="866" t="s">
        <v>1060</v>
      </c>
      <c r="C165" s="868">
        <v>43686</v>
      </c>
      <c r="D165" s="866">
        <v>2019144897</v>
      </c>
      <c r="E165" s="866" t="s">
        <v>405</v>
      </c>
      <c r="F165" s="866" t="s">
        <v>242</v>
      </c>
    </row>
    <row r="166" spans="1:6" ht="15.75" thickBot="1">
      <c r="A166" s="866">
        <v>161</v>
      </c>
      <c r="B166" s="866" t="s">
        <v>1062</v>
      </c>
      <c r="C166" s="868">
        <v>43687</v>
      </c>
      <c r="D166" s="866">
        <v>2019145260</v>
      </c>
      <c r="E166" s="866" t="s">
        <v>595</v>
      </c>
      <c r="F166" s="866" t="s">
        <v>275</v>
      </c>
    </row>
    <row r="167" spans="1:6" ht="15.75" thickBot="1">
      <c r="A167" s="866">
        <v>162</v>
      </c>
      <c r="B167" s="866" t="s">
        <v>1063</v>
      </c>
      <c r="C167" s="868">
        <v>43687</v>
      </c>
      <c r="D167" s="866">
        <v>2019145261</v>
      </c>
      <c r="E167" s="866" t="s">
        <v>595</v>
      </c>
      <c r="F167" s="866" t="s">
        <v>275</v>
      </c>
    </row>
    <row r="168" spans="1:6" ht="15.75" thickBot="1">
      <c r="A168" s="866">
        <v>163</v>
      </c>
      <c r="B168" s="866" t="s">
        <v>1064</v>
      </c>
      <c r="C168" s="868">
        <v>43688</v>
      </c>
      <c r="D168" s="866">
        <v>2019145276</v>
      </c>
      <c r="E168" s="866" t="s">
        <v>536</v>
      </c>
      <c r="F168" s="866" t="s">
        <v>275</v>
      </c>
    </row>
    <row r="169" spans="1:6" ht="15.75" thickBot="1">
      <c r="A169" s="866">
        <v>164</v>
      </c>
      <c r="B169" s="866" t="s">
        <v>1065</v>
      </c>
      <c r="C169" s="868">
        <v>43688</v>
      </c>
      <c r="D169" s="866">
        <v>2019145281</v>
      </c>
      <c r="E169" s="866" t="s">
        <v>536</v>
      </c>
      <c r="F169" s="866" t="s">
        <v>275</v>
      </c>
    </row>
    <row r="170" spans="1:6" ht="15.75" thickBot="1">
      <c r="A170" s="866">
        <v>165</v>
      </c>
      <c r="B170" s="866" t="s">
        <v>1066</v>
      </c>
      <c r="C170" s="868">
        <v>43688</v>
      </c>
      <c r="D170" s="866">
        <v>2019145283</v>
      </c>
      <c r="E170" s="866" t="s">
        <v>536</v>
      </c>
      <c r="F170" s="866" t="s">
        <v>275</v>
      </c>
    </row>
    <row r="171" spans="1:6" ht="15.75" thickBot="1">
      <c r="A171" s="866">
        <v>166</v>
      </c>
      <c r="B171" s="866" t="s">
        <v>1067</v>
      </c>
      <c r="C171" s="868">
        <v>43688</v>
      </c>
      <c r="D171" s="866">
        <v>2019145284</v>
      </c>
      <c r="E171" s="866" t="s">
        <v>536</v>
      </c>
      <c r="F171" s="866" t="s">
        <v>275</v>
      </c>
    </row>
    <row r="172" spans="1:6" ht="15.75" thickBot="1">
      <c r="A172" s="866">
        <v>167</v>
      </c>
      <c r="B172" s="866" t="s">
        <v>1068</v>
      </c>
      <c r="C172" s="868">
        <v>43688</v>
      </c>
      <c r="D172" s="866">
        <v>2019145285</v>
      </c>
      <c r="E172" s="866" t="s">
        <v>536</v>
      </c>
      <c r="F172" s="866" t="s">
        <v>275</v>
      </c>
    </row>
    <row r="173" spans="1:6" ht="15.75" thickBot="1">
      <c r="A173" s="866">
        <v>168</v>
      </c>
      <c r="B173" s="866" t="s">
        <v>1069</v>
      </c>
      <c r="C173" s="868">
        <v>43689</v>
      </c>
      <c r="D173" s="866">
        <v>2019145655</v>
      </c>
      <c r="E173" s="866" t="s">
        <v>405</v>
      </c>
      <c r="F173" s="866" t="s">
        <v>275</v>
      </c>
    </row>
    <row r="174" spans="1:6" ht="15.75" thickBot="1">
      <c r="A174" s="867">
        <v>169</v>
      </c>
      <c r="B174" s="866" t="s">
        <v>1070</v>
      </c>
      <c r="C174" s="868">
        <v>43689</v>
      </c>
      <c r="D174" s="866">
        <v>2019145658</v>
      </c>
      <c r="E174" s="866" t="s">
        <v>405</v>
      </c>
      <c r="F174" s="866" t="s">
        <v>275</v>
      </c>
    </row>
    <row r="175" spans="1:6" ht="15.75" thickBot="1">
      <c r="A175" s="867">
        <v>170</v>
      </c>
      <c r="B175" s="866" t="s">
        <v>1071</v>
      </c>
      <c r="C175" s="868">
        <v>43689</v>
      </c>
      <c r="D175" s="866">
        <v>2019145659</v>
      </c>
      <c r="E175" s="866" t="s">
        <v>405</v>
      </c>
      <c r="F175" s="866" t="s">
        <v>275</v>
      </c>
    </row>
    <row r="176" spans="1:6" ht="15.75" thickBot="1">
      <c r="A176" s="867">
        <v>171</v>
      </c>
      <c r="B176" s="866" t="s">
        <v>1072</v>
      </c>
      <c r="C176" s="868">
        <v>43689</v>
      </c>
      <c r="D176" s="866">
        <v>2019145660</v>
      </c>
      <c r="E176" s="866" t="s">
        <v>405</v>
      </c>
      <c r="F176" s="866" t="s">
        <v>275</v>
      </c>
    </row>
    <row r="177" spans="1:6" ht="15.75" thickBot="1">
      <c r="A177" s="867">
        <v>172</v>
      </c>
      <c r="B177" s="866" t="s">
        <v>1073</v>
      </c>
      <c r="C177" s="868">
        <v>43689</v>
      </c>
      <c r="D177" s="866">
        <v>2019145661</v>
      </c>
      <c r="E177" s="866" t="s">
        <v>405</v>
      </c>
      <c r="F177" s="866" t="s">
        <v>275</v>
      </c>
    </row>
    <row r="178" spans="1:6" ht="15.75" thickBot="1">
      <c r="A178" s="866">
        <v>173</v>
      </c>
      <c r="B178" s="866" t="s">
        <v>1074</v>
      </c>
      <c r="C178" s="868">
        <v>43686</v>
      </c>
      <c r="D178" s="866">
        <v>2019145669</v>
      </c>
      <c r="E178" s="866" t="s">
        <v>404</v>
      </c>
      <c r="F178" s="866" t="s">
        <v>275</v>
      </c>
    </row>
    <row r="179" spans="1:6" ht="15.75" thickBot="1">
      <c r="A179" s="866">
        <v>174</v>
      </c>
      <c r="B179" s="866" t="s">
        <v>1075</v>
      </c>
      <c r="C179" s="868">
        <v>43686</v>
      </c>
      <c r="D179" s="866">
        <v>2019145670</v>
      </c>
      <c r="E179" s="866" t="s">
        <v>404</v>
      </c>
      <c r="F179" s="866" t="s">
        <v>245</v>
      </c>
    </row>
    <row r="180" spans="1:6" ht="15.75" thickBot="1">
      <c r="A180" s="866">
        <v>175</v>
      </c>
      <c r="B180" s="866" t="s">
        <v>1076</v>
      </c>
      <c r="C180" s="873">
        <v>43687</v>
      </c>
      <c r="D180" s="866">
        <v>2019145672</v>
      </c>
      <c r="E180" s="866" t="s">
        <v>404</v>
      </c>
      <c r="F180" s="866" t="s">
        <v>275</v>
      </c>
    </row>
    <row r="181" spans="1:6" ht="15.75" thickBot="1">
      <c r="A181" s="866">
        <v>176</v>
      </c>
      <c r="B181" s="866" t="s">
        <v>1077</v>
      </c>
      <c r="C181" s="873">
        <v>43687</v>
      </c>
      <c r="D181" s="866">
        <v>2019145675</v>
      </c>
      <c r="E181" s="866" t="s">
        <v>404</v>
      </c>
      <c r="F181" s="866" t="s">
        <v>245</v>
      </c>
    </row>
    <row r="182" spans="1:6" ht="15.75" thickBot="1">
      <c r="A182" s="866">
        <v>177</v>
      </c>
      <c r="B182" s="866" t="s">
        <v>1078</v>
      </c>
      <c r="C182" s="868">
        <v>43688</v>
      </c>
      <c r="D182" s="866">
        <v>2019145676</v>
      </c>
      <c r="E182" s="866" t="s">
        <v>404</v>
      </c>
      <c r="F182" s="866" t="s">
        <v>245</v>
      </c>
    </row>
    <row r="183" spans="1:6" ht="15.75" thickBot="1">
      <c r="A183" s="866">
        <v>178</v>
      </c>
      <c r="B183" s="866" t="s">
        <v>1079</v>
      </c>
      <c r="C183" s="868">
        <v>43688</v>
      </c>
      <c r="D183" s="866">
        <v>2019145677</v>
      </c>
      <c r="E183" s="866" t="s">
        <v>404</v>
      </c>
      <c r="F183" s="866" t="s">
        <v>245</v>
      </c>
    </row>
    <row r="184" spans="1:6" ht="15.75" thickBot="1">
      <c r="A184" s="866">
        <v>179</v>
      </c>
      <c r="B184" s="866" t="s">
        <v>1080</v>
      </c>
      <c r="C184" s="868">
        <v>43688</v>
      </c>
      <c r="D184" s="866">
        <v>2019145678</v>
      </c>
      <c r="E184" s="866" t="s">
        <v>404</v>
      </c>
      <c r="F184" s="866" t="s">
        <v>275</v>
      </c>
    </row>
    <row r="185" spans="1:6" ht="15.75" thickBot="1">
      <c r="A185" s="866">
        <v>180</v>
      </c>
      <c r="B185" s="866" t="s">
        <v>1082</v>
      </c>
      <c r="C185" s="868">
        <v>43689</v>
      </c>
      <c r="D185" s="866">
        <v>2019145716</v>
      </c>
      <c r="E185" s="866" t="s">
        <v>1083</v>
      </c>
      <c r="F185" s="866" t="s">
        <v>245</v>
      </c>
    </row>
    <row r="186" spans="1:6" ht="15.75" thickBot="1">
      <c r="A186" s="866">
        <v>181</v>
      </c>
      <c r="B186" s="866" t="s">
        <v>1084</v>
      </c>
      <c r="C186" s="868">
        <v>43690</v>
      </c>
      <c r="D186" s="866">
        <v>2019145856</v>
      </c>
      <c r="E186" s="866" t="s">
        <v>405</v>
      </c>
      <c r="F186" s="866" t="s">
        <v>245</v>
      </c>
    </row>
    <row r="187" spans="1:6" ht="15.75" thickBot="1">
      <c r="A187" s="866">
        <v>182</v>
      </c>
      <c r="B187" s="870" t="s">
        <v>1086</v>
      </c>
      <c r="C187" s="868">
        <v>43692</v>
      </c>
      <c r="D187" s="866">
        <v>2019146205</v>
      </c>
      <c r="E187" s="866" t="s">
        <v>405</v>
      </c>
      <c r="F187" s="866" t="s">
        <v>275</v>
      </c>
    </row>
    <row r="188" spans="1:6" ht="15.75" thickBot="1">
      <c r="A188" s="866">
        <v>183</v>
      </c>
      <c r="B188" s="870" t="s">
        <v>1087</v>
      </c>
      <c r="C188" s="868">
        <v>43692</v>
      </c>
      <c r="D188" s="866">
        <v>2019146206</v>
      </c>
      <c r="E188" s="866" t="s">
        <v>405</v>
      </c>
      <c r="F188" s="866" t="s">
        <v>275</v>
      </c>
    </row>
    <row r="189" spans="1:6" ht="15.75" thickBot="1">
      <c r="A189" s="866">
        <v>184</v>
      </c>
      <c r="B189" s="866" t="s">
        <v>1088</v>
      </c>
      <c r="C189" s="868">
        <v>43692</v>
      </c>
      <c r="D189" s="866">
        <v>2019146208</v>
      </c>
      <c r="E189" s="866" t="s">
        <v>405</v>
      </c>
      <c r="F189" s="866" t="s">
        <v>275</v>
      </c>
    </row>
    <row r="190" spans="1:6" ht="15.75" thickBot="1">
      <c r="A190" s="866">
        <v>185</v>
      </c>
      <c r="B190" s="866" t="s">
        <v>1089</v>
      </c>
      <c r="C190" s="868">
        <v>43692</v>
      </c>
      <c r="D190" s="866">
        <v>2019146211</v>
      </c>
      <c r="E190" s="866" t="s">
        <v>405</v>
      </c>
      <c r="F190" s="866" t="s">
        <v>275</v>
      </c>
    </row>
    <row r="191" spans="1:6" ht="15.75" thickBot="1">
      <c r="A191" s="867">
        <v>186</v>
      </c>
      <c r="B191" s="866" t="s">
        <v>1090</v>
      </c>
      <c r="C191" s="868">
        <v>43692</v>
      </c>
      <c r="D191" s="866">
        <v>2019146212</v>
      </c>
      <c r="E191" s="866" t="s">
        <v>405</v>
      </c>
      <c r="F191" s="866" t="s">
        <v>275</v>
      </c>
    </row>
    <row r="192" spans="1:6" ht="15.75" thickBot="1">
      <c r="A192" s="866">
        <v>187</v>
      </c>
      <c r="B192" s="866" t="s">
        <v>1102</v>
      </c>
      <c r="C192" s="868">
        <v>43693</v>
      </c>
      <c r="D192" s="866">
        <v>2019146415</v>
      </c>
      <c r="E192" s="866" t="s">
        <v>536</v>
      </c>
      <c r="F192" s="866" t="s">
        <v>275</v>
      </c>
    </row>
    <row r="193" spans="1:6" ht="15.75" thickBot="1">
      <c r="A193" s="866">
        <v>188</v>
      </c>
      <c r="B193" s="866" t="s">
        <v>1103</v>
      </c>
      <c r="C193" s="868">
        <v>43693</v>
      </c>
      <c r="D193" s="866">
        <v>2019146416</v>
      </c>
      <c r="E193" s="866" t="s">
        <v>536</v>
      </c>
      <c r="F193" s="866" t="s">
        <v>275</v>
      </c>
    </row>
    <row r="194" spans="1:6" ht="15.75" thickBot="1">
      <c r="A194" s="866">
        <v>189</v>
      </c>
      <c r="B194" s="866" t="s">
        <v>1104</v>
      </c>
      <c r="C194" s="868">
        <v>43693</v>
      </c>
      <c r="D194" s="866">
        <v>2019146417</v>
      </c>
      <c r="E194" s="866" t="s">
        <v>536</v>
      </c>
      <c r="F194" s="866" t="s">
        <v>245</v>
      </c>
    </row>
    <row r="195" spans="1:6" ht="15.75" thickBot="1">
      <c r="A195" s="866">
        <v>190</v>
      </c>
      <c r="B195" s="866" t="s">
        <v>1105</v>
      </c>
      <c r="C195" s="868">
        <v>43693</v>
      </c>
      <c r="D195" s="866">
        <v>2019146418</v>
      </c>
      <c r="E195" s="866" t="s">
        <v>536</v>
      </c>
      <c r="F195" s="866" t="s">
        <v>275</v>
      </c>
    </row>
    <row r="196" spans="1:6" ht="15.75" thickBot="1">
      <c r="A196" s="866">
        <v>191</v>
      </c>
      <c r="B196" s="866" t="s">
        <v>1106</v>
      </c>
      <c r="C196" s="868">
        <v>43693</v>
      </c>
      <c r="D196" s="866">
        <v>2019146420</v>
      </c>
      <c r="E196" s="866" t="s">
        <v>536</v>
      </c>
      <c r="F196" s="866" t="s">
        <v>275</v>
      </c>
    </row>
    <row r="197" spans="1:6" ht="15.75" thickBot="1">
      <c r="A197" s="866">
        <v>192</v>
      </c>
      <c r="B197" s="866" t="s">
        <v>1107</v>
      </c>
      <c r="C197" s="868">
        <v>43693</v>
      </c>
      <c r="D197" s="866">
        <v>2019146473</v>
      </c>
      <c r="E197" s="866" t="s">
        <v>536</v>
      </c>
      <c r="F197" s="866" t="s">
        <v>245</v>
      </c>
    </row>
    <row r="198" spans="1:6" ht="15.75" thickBot="1">
      <c r="A198" s="866">
        <v>193</v>
      </c>
      <c r="B198" s="866" t="s">
        <v>1108</v>
      </c>
      <c r="C198" s="868">
        <v>43693</v>
      </c>
      <c r="D198" s="866">
        <v>2019146474</v>
      </c>
      <c r="E198" s="866" t="s">
        <v>536</v>
      </c>
      <c r="F198" s="866" t="s">
        <v>275</v>
      </c>
    </row>
    <row r="199" spans="1:6" ht="15.75" thickBot="1">
      <c r="A199" s="866">
        <v>194</v>
      </c>
      <c r="B199" s="866" t="s">
        <v>1109</v>
      </c>
      <c r="C199" s="868">
        <v>43693</v>
      </c>
      <c r="D199" s="866">
        <v>2019146634</v>
      </c>
      <c r="E199" s="866" t="s">
        <v>404</v>
      </c>
      <c r="F199" s="866" t="s">
        <v>275</v>
      </c>
    </row>
    <row r="200" spans="1:6" ht="15.75" thickBot="1">
      <c r="A200" s="866">
        <v>195</v>
      </c>
      <c r="B200" s="866" t="s">
        <v>1110</v>
      </c>
      <c r="C200" s="868">
        <v>43693</v>
      </c>
      <c r="D200" s="866">
        <v>2019146635</v>
      </c>
      <c r="E200" s="866" t="s">
        <v>404</v>
      </c>
      <c r="F200" s="866" t="s">
        <v>275</v>
      </c>
    </row>
    <row r="201" spans="1:6" s="792" customFormat="1" ht="15.75" thickBot="1">
      <c r="A201" s="866">
        <v>196</v>
      </c>
      <c r="B201" s="866" t="s">
        <v>1126</v>
      </c>
      <c r="C201" s="868">
        <v>43693</v>
      </c>
      <c r="D201" s="866">
        <v>2019147891</v>
      </c>
      <c r="E201" s="866" t="s">
        <v>595</v>
      </c>
      <c r="F201" s="866" t="s">
        <v>275</v>
      </c>
    </row>
    <row r="202" spans="1:6" s="792" customFormat="1" ht="15.75" thickBot="1">
      <c r="A202" s="866">
        <v>197</v>
      </c>
      <c r="B202" s="866" t="s">
        <v>1127</v>
      </c>
      <c r="C202" s="868">
        <v>43693</v>
      </c>
      <c r="D202" s="866">
        <v>2019147892</v>
      </c>
      <c r="E202" s="866" t="s">
        <v>595</v>
      </c>
      <c r="F202" s="866" t="s">
        <v>275</v>
      </c>
    </row>
    <row r="203" spans="1:6" s="792" customFormat="1" ht="15.75" thickBot="1">
      <c r="A203" s="866">
        <v>198</v>
      </c>
      <c r="B203" s="866" t="s">
        <v>1128</v>
      </c>
      <c r="C203" s="868">
        <v>43693</v>
      </c>
      <c r="D203" s="866">
        <v>2019147893</v>
      </c>
      <c r="E203" s="866" t="s">
        <v>595</v>
      </c>
      <c r="F203" s="866" t="s">
        <v>275</v>
      </c>
    </row>
    <row r="204" spans="1:6" s="792" customFormat="1" ht="15.75" thickBot="1">
      <c r="A204" s="866">
        <v>199</v>
      </c>
      <c r="B204" s="866" t="s">
        <v>1129</v>
      </c>
      <c r="C204" s="868">
        <v>43693</v>
      </c>
      <c r="D204" s="866">
        <v>2019147894</v>
      </c>
      <c r="E204" s="866" t="s">
        <v>595</v>
      </c>
      <c r="F204" s="866" t="s">
        <v>275</v>
      </c>
    </row>
    <row r="205" spans="1:6" s="792" customFormat="1" ht="15.75" thickBot="1">
      <c r="A205" s="866">
        <v>200</v>
      </c>
      <c r="B205" s="866" t="s">
        <v>1130</v>
      </c>
      <c r="C205" s="868">
        <v>43693</v>
      </c>
      <c r="D205" s="866">
        <v>2019147895</v>
      </c>
      <c r="E205" s="866" t="s">
        <v>595</v>
      </c>
      <c r="F205" s="866" t="s">
        <v>275</v>
      </c>
    </row>
    <row r="206" spans="1:6" ht="15.75" thickBot="1">
      <c r="A206" s="866">
        <v>199</v>
      </c>
      <c r="B206" s="866" t="s">
        <v>1112</v>
      </c>
      <c r="C206" s="868">
        <v>43694</v>
      </c>
      <c r="D206" s="866">
        <v>2019146876</v>
      </c>
      <c r="E206" s="866" t="s">
        <v>404</v>
      </c>
      <c r="F206" s="866" t="s">
        <v>275</v>
      </c>
    </row>
    <row r="207" spans="1:6" ht="15.75" thickBot="1">
      <c r="A207" s="866">
        <v>200</v>
      </c>
      <c r="B207" s="866" t="s">
        <v>1113</v>
      </c>
      <c r="C207" s="868">
        <v>43694</v>
      </c>
      <c r="D207" s="866">
        <v>2019146881</v>
      </c>
      <c r="E207" s="866" t="s">
        <v>404</v>
      </c>
      <c r="F207" s="866" t="s">
        <v>275</v>
      </c>
    </row>
    <row r="208" spans="1:6" s="792" customFormat="1" ht="15.75" thickBot="1">
      <c r="A208" s="866">
        <v>201</v>
      </c>
      <c r="B208" s="866" t="s">
        <v>1131</v>
      </c>
      <c r="C208" s="868">
        <v>43696</v>
      </c>
      <c r="D208" s="866">
        <v>2019147896</v>
      </c>
      <c r="E208" s="866" t="s">
        <v>595</v>
      </c>
      <c r="F208" s="866" t="s">
        <v>275</v>
      </c>
    </row>
    <row r="209" spans="1:6" s="792" customFormat="1" ht="15.75" thickBot="1">
      <c r="A209" s="866">
        <v>202</v>
      </c>
      <c r="B209" s="866" t="s">
        <v>1132</v>
      </c>
      <c r="C209" s="868">
        <v>43696</v>
      </c>
      <c r="D209" s="866">
        <v>2019147897</v>
      </c>
      <c r="E209" s="866" t="s">
        <v>595</v>
      </c>
      <c r="F209" s="866" t="s">
        <v>275</v>
      </c>
    </row>
    <row r="210" spans="1:6" s="792" customFormat="1" ht="15.75" thickBot="1">
      <c r="A210" s="866">
        <v>203</v>
      </c>
      <c r="B210" s="866" t="s">
        <v>1133</v>
      </c>
      <c r="C210" s="868">
        <v>43696</v>
      </c>
      <c r="D210" s="866">
        <v>2019147898</v>
      </c>
      <c r="E210" s="866" t="s">
        <v>595</v>
      </c>
      <c r="F210" s="866" t="s">
        <v>275</v>
      </c>
    </row>
    <row r="211" spans="1:6" ht="15.75" thickBot="1">
      <c r="A211" s="866">
        <v>204</v>
      </c>
      <c r="B211" s="866" t="s">
        <v>1115</v>
      </c>
      <c r="C211" s="868">
        <v>43696</v>
      </c>
      <c r="D211" s="866">
        <v>2019147051</v>
      </c>
      <c r="E211" s="866" t="s">
        <v>536</v>
      </c>
      <c r="F211" s="866" t="s">
        <v>275</v>
      </c>
    </row>
    <row r="212" spans="1:6" ht="15.75" thickBot="1">
      <c r="A212" s="866">
        <v>205</v>
      </c>
      <c r="B212" s="866" t="s">
        <v>1116</v>
      </c>
      <c r="C212" s="868">
        <v>43696</v>
      </c>
      <c r="D212" s="866">
        <v>2019147055</v>
      </c>
      <c r="E212" s="866" t="s">
        <v>536</v>
      </c>
      <c r="F212" s="866" t="s">
        <v>275</v>
      </c>
    </row>
    <row r="213" spans="1:6" ht="15.75" thickBot="1">
      <c r="A213" s="866">
        <v>206</v>
      </c>
      <c r="B213" s="866" t="s">
        <v>1117</v>
      </c>
      <c r="C213" s="868">
        <v>43696</v>
      </c>
      <c r="D213" s="866">
        <v>2019147056</v>
      </c>
      <c r="E213" s="866" t="s">
        <v>536</v>
      </c>
      <c r="F213" s="866" t="s">
        <v>275</v>
      </c>
    </row>
    <row r="214" spans="1:6" ht="15.75" thickBot="1">
      <c r="A214" s="866">
        <v>207</v>
      </c>
      <c r="B214" s="866" t="s">
        <v>1118</v>
      </c>
      <c r="C214" s="868">
        <v>43696</v>
      </c>
      <c r="D214" s="866">
        <v>2019147282</v>
      </c>
      <c r="E214" s="866" t="s">
        <v>404</v>
      </c>
      <c r="F214" s="866" t="s">
        <v>275</v>
      </c>
    </row>
    <row r="215" spans="1:6" ht="15.75" thickBot="1">
      <c r="A215" s="866">
        <v>208</v>
      </c>
      <c r="B215" s="874" t="s">
        <v>1120</v>
      </c>
      <c r="C215" s="868">
        <v>43699</v>
      </c>
      <c r="D215" s="866">
        <v>2019147683</v>
      </c>
      <c r="E215" s="866" t="s">
        <v>536</v>
      </c>
      <c r="F215" s="866" t="s">
        <v>275</v>
      </c>
    </row>
    <row r="216" spans="1:6" ht="15.75" thickBot="1">
      <c r="A216" s="866">
        <v>209</v>
      </c>
      <c r="B216" s="866" t="s">
        <v>1121</v>
      </c>
      <c r="C216" s="868">
        <v>43699</v>
      </c>
      <c r="D216" s="866">
        <v>2019147693</v>
      </c>
      <c r="E216" s="866" t="s">
        <v>536</v>
      </c>
      <c r="F216" s="866" t="s">
        <v>275</v>
      </c>
    </row>
    <row r="217" spans="1:6" ht="15.75" thickBot="1">
      <c r="A217" s="866">
        <v>210</v>
      </c>
      <c r="B217" s="866" t="s">
        <v>1122</v>
      </c>
      <c r="C217" s="868">
        <v>43699</v>
      </c>
      <c r="D217" s="866">
        <v>2019147699</v>
      </c>
      <c r="E217" s="866" t="s">
        <v>536</v>
      </c>
      <c r="F217" s="866" t="s">
        <v>275</v>
      </c>
    </row>
    <row r="218" spans="1:6" ht="15.75" thickBot="1">
      <c r="A218" s="866">
        <v>211</v>
      </c>
      <c r="B218" s="866" t="s">
        <v>1123</v>
      </c>
      <c r="C218" s="868">
        <v>43699</v>
      </c>
      <c r="D218" s="866">
        <v>2019147709</v>
      </c>
      <c r="E218" s="866" t="s">
        <v>536</v>
      </c>
      <c r="F218" s="866" t="s">
        <v>275</v>
      </c>
    </row>
    <row r="219" spans="1:6" ht="15.75" thickBot="1">
      <c r="A219" s="866">
        <v>212</v>
      </c>
      <c r="B219" s="866" t="s">
        <v>1124</v>
      </c>
      <c r="C219" s="868">
        <v>43699</v>
      </c>
      <c r="D219" s="866">
        <v>2019147711</v>
      </c>
      <c r="E219" s="866" t="s">
        <v>536</v>
      </c>
      <c r="F219" s="866" t="s">
        <v>275</v>
      </c>
    </row>
    <row r="220" spans="1:6" ht="15.75" thickBot="1">
      <c r="A220" s="866">
        <v>213</v>
      </c>
      <c r="B220" s="866" t="s">
        <v>1125</v>
      </c>
      <c r="C220" s="868">
        <v>43699</v>
      </c>
      <c r="D220" s="866">
        <v>2019147712</v>
      </c>
      <c r="E220" s="866" t="s">
        <v>536</v>
      </c>
      <c r="F220" s="866" t="s">
        <v>275</v>
      </c>
    </row>
    <row r="221" spans="1:6" ht="15.75" thickBot="1">
      <c r="A221" s="866">
        <v>214</v>
      </c>
      <c r="B221" s="866" t="s">
        <v>1134</v>
      </c>
      <c r="C221" s="868">
        <v>43701</v>
      </c>
      <c r="D221" s="866">
        <v>2019147899</v>
      </c>
      <c r="E221" s="866" t="s">
        <v>595</v>
      </c>
      <c r="F221" s="866" t="s">
        <v>275</v>
      </c>
    </row>
    <row r="222" spans="1:6" ht="15.75" thickBot="1">
      <c r="A222" s="866">
        <v>215</v>
      </c>
      <c r="B222" s="866" t="s">
        <v>1135</v>
      </c>
      <c r="C222" s="868">
        <v>43701</v>
      </c>
      <c r="D222" s="866">
        <v>2019147900</v>
      </c>
      <c r="E222" s="866" t="s">
        <v>595</v>
      </c>
      <c r="F222" s="866" t="s">
        <v>275</v>
      </c>
    </row>
    <row r="223" spans="1:6" ht="15.75" thickBot="1">
      <c r="A223" s="866">
        <v>216</v>
      </c>
      <c r="B223" s="866" t="s">
        <v>1136</v>
      </c>
      <c r="C223" s="868">
        <v>43701</v>
      </c>
      <c r="D223" s="866">
        <v>2019147901</v>
      </c>
      <c r="E223" s="866" t="s">
        <v>595</v>
      </c>
      <c r="F223" s="866" t="s">
        <v>275</v>
      </c>
    </row>
    <row r="224" spans="1:6" ht="15.75" thickBot="1">
      <c r="A224" s="866">
        <v>217</v>
      </c>
      <c r="B224" s="866" t="s">
        <v>1138</v>
      </c>
      <c r="C224" s="868">
        <v>43701</v>
      </c>
      <c r="D224" s="866">
        <v>2019147957</v>
      </c>
      <c r="E224" s="866" t="s">
        <v>536</v>
      </c>
      <c r="F224" s="866" t="s">
        <v>275</v>
      </c>
    </row>
    <row r="225" spans="1:6" ht="15.75" thickBot="1">
      <c r="A225" s="867">
        <v>218</v>
      </c>
      <c r="B225" s="866" t="s">
        <v>1139</v>
      </c>
      <c r="C225" s="868">
        <v>43701</v>
      </c>
      <c r="D225" s="866">
        <v>2019147958</v>
      </c>
      <c r="E225" s="866" t="s">
        <v>536</v>
      </c>
      <c r="F225" s="866" t="s">
        <v>275</v>
      </c>
    </row>
    <row r="226" spans="1:6" ht="15.75" thickBot="1">
      <c r="A226" s="866">
        <v>219</v>
      </c>
      <c r="B226" s="866" t="s">
        <v>1140</v>
      </c>
      <c r="C226" s="868">
        <v>43701</v>
      </c>
      <c r="D226" s="866">
        <v>2019147998</v>
      </c>
      <c r="E226" s="866" t="s">
        <v>404</v>
      </c>
      <c r="F226" s="866" t="s">
        <v>275</v>
      </c>
    </row>
    <row r="227" spans="1:6" ht="15.75" thickBot="1">
      <c r="A227" s="866">
        <v>220</v>
      </c>
      <c r="B227" s="866" t="s">
        <v>1141</v>
      </c>
      <c r="C227" s="868">
        <v>43701</v>
      </c>
      <c r="D227" s="866">
        <v>2019148006</v>
      </c>
      <c r="E227" s="866" t="s">
        <v>404</v>
      </c>
      <c r="F227" s="866" t="s">
        <v>275</v>
      </c>
    </row>
    <row r="228" spans="1:6" ht="15.75" thickBot="1">
      <c r="A228" s="866">
        <v>221</v>
      </c>
      <c r="B228" s="866" t="s">
        <v>1142</v>
      </c>
      <c r="C228" s="868">
        <v>43701</v>
      </c>
      <c r="D228" s="866">
        <v>2019148009</v>
      </c>
      <c r="E228" s="866" t="s">
        <v>404</v>
      </c>
      <c r="F228" s="866" t="s">
        <v>275</v>
      </c>
    </row>
    <row r="229" spans="1:6" ht="15.75" thickBot="1">
      <c r="A229" s="866">
        <v>222</v>
      </c>
      <c r="B229" s="866" t="s">
        <v>1143</v>
      </c>
      <c r="C229" s="868">
        <v>43701</v>
      </c>
      <c r="D229" s="866">
        <v>2019148011</v>
      </c>
      <c r="E229" s="866" t="s">
        <v>404</v>
      </c>
      <c r="F229" s="866" t="s">
        <v>275</v>
      </c>
    </row>
    <row r="230" spans="1:6" ht="15.75" thickBot="1">
      <c r="A230" s="866">
        <v>223</v>
      </c>
      <c r="B230" s="866" t="s">
        <v>1144</v>
      </c>
      <c r="C230" s="868">
        <v>43701</v>
      </c>
      <c r="D230" s="866">
        <v>2019148012</v>
      </c>
      <c r="E230" s="866" t="s">
        <v>404</v>
      </c>
      <c r="F230" s="866" t="s">
        <v>275</v>
      </c>
    </row>
    <row r="231" spans="1:6" ht="15.75" thickBot="1">
      <c r="A231" s="866">
        <v>224</v>
      </c>
      <c r="B231" s="866" t="s">
        <v>1145</v>
      </c>
      <c r="C231" s="868">
        <v>43701</v>
      </c>
      <c r="D231" s="866">
        <v>2019148013</v>
      </c>
      <c r="E231" s="866" t="s">
        <v>404</v>
      </c>
      <c r="F231" s="866" t="s">
        <v>275</v>
      </c>
    </row>
    <row r="232" spans="1:6" ht="15.75" thickBot="1">
      <c r="A232" s="866">
        <v>225</v>
      </c>
      <c r="B232" s="866" t="s">
        <v>1146</v>
      </c>
      <c r="C232" s="868">
        <v>43701</v>
      </c>
      <c r="D232" s="866">
        <v>2019148021</v>
      </c>
      <c r="E232" s="866" t="s">
        <v>404</v>
      </c>
      <c r="F232" s="866" t="s">
        <v>275</v>
      </c>
    </row>
    <row r="233" spans="1:6" ht="15.75" thickBot="1">
      <c r="A233" s="866">
        <v>226</v>
      </c>
      <c r="B233" s="866" t="s">
        <v>1147</v>
      </c>
      <c r="C233" s="868">
        <v>43701</v>
      </c>
      <c r="D233" s="866">
        <v>2019148023</v>
      </c>
      <c r="E233" s="866" t="s">
        <v>404</v>
      </c>
      <c r="F233" s="866" t="s">
        <v>275</v>
      </c>
    </row>
    <row r="234" spans="1:6" ht="15.75" thickBot="1">
      <c r="A234" s="866">
        <v>227</v>
      </c>
      <c r="B234" s="866" t="s">
        <v>1148</v>
      </c>
      <c r="C234" s="868">
        <v>43701</v>
      </c>
      <c r="D234" s="866">
        <v>2019148024</v>
      </c>
      <c r="E234" s="866" t="s">
        <v>404</v>
      </c>
      <c r="F234" s="866" t="s">
        <v>275</v>
      </c>
    </row>
    <row r="235" spans="1:6" ht="15.75" thickBot="1">
      <c r="A235" s="866">
        <v>228</v>
      </c>
      <c r="B235" s="866" t="s">
        <v>1149</v>
      </c>
      <c r="C235" s="868">
        <v>43702</v>
      </c>
      <c r="D235" s="866">
        <v>2019148100</v>
      </c>
      <c r="E235" s="866" t="s">
        <v>536</v>
      </c>
      <c r="F235" s="866" t="s">
        <v>275</v>
      </c>
    </row>
    <row r="236" spans="1:6" ht="15.75" thickBot="1">
      <c r="A236" s="866">
        <v>229</v>
      </c>
      <c r="B236" s="866" t="s">
        <v>1150</v>
      </c>
      <c r="C236" s="868">
        <v>43702</v>
      </c>
      <c r="D236" s="866">
        <v>2019148104</v>
      </c>
      <c r="E236" s="866" t="s">
        <v>536</v>
      </c>
      <c r="F236" s="866" t="s">
        <v>275</v>
      </c>
    </row>
    <row r="237" spans="1:6" ht="15.75" thickBot="1">
      <c r="A237" s="866">
        <v>230</v>
      </c>
      <c r="B237" s="866" t="s">
        <v>1180</v>
      </c>
      <c r="C237" s="875">
        <v>43705</v>
      </c>
      <c r="D237" s="876">
        <v>2019148807</v>
      </c>
      <c r="E237" s="866" t="s">
        <v>405</v>
      </c>
      <c r="F237" s="866" t="s">
        <v>275</v>
      </c>
    </row>
    <row r="238" spans="1:6" ht="15.75" thickBot="1">
      <c r="A238" s="866">
        <v>231</v>
      </c>
      <c r="B238" s="866" t="s">
        <v>1179</v>
      </c>
      <c r="C238" s="875">
        <v>43705</v>
      </c>
      <c r="D238" s="876">
        <v>2019148801</v>
      </c>
      <c r="E238" s="866" t="s">
        <v>405</v>
      </c>
      <c r="F238" s="866" t="s">
        <v>275</v>
      </c>
    </row>
    <row r="239" spans="1:6" ht="15.75" thickBot="1">
      <c r="A239" s="866">
        <v>232</v>
      </c>
      <c r="B239" s="866" t="s">
        <v>1178</v>
      </c>
      <c r="C239" s="875">
        <v>43705</v>
      </c>
      <c r="D239" s="876">
        <v>2019148829</v>
      </c>
      <c r="E239" s="866" t="s">
        <v>405</v>
      </c>
      <c r="F239" s="866" t="s">
        <v>275</v>
      </c>
    </row>
    <row r="240" spans="1:6" ht="15.75" thickBot="1">
      <c r="A240" s="866">
        <v>233</v>
      </c>
      <c r="B240" s="866" t="s">
        <v>1177</v>
      </c>
      <c r="C240" s="875">
        <v>43705</v>
      </c>
      <c r="D240" s="876">
        <v>2019148837</v>
      </c>
      <c r="E240" s="866" t="s">
        <v>405</v>
      </c>
      <c r="F240" s="866" t="s">
        <v>275</v>
      </c>
    </row>
    <row r="241" spans="1:6" ht="15.75" thickBot="1">
      <c r="A241" s="866">
        <v>234</v>
      </c>
      <c r="B241" s="866" t="s">
        <v>1176</v>
      </c>
      <c r="C241" s="875">
        <v>43705</v>
      </c>
      <c r="D241" s="876">
        <v>2019148838</v>
      </c>
      <c r="E241" s="866" t="s">
        <v>405</v>
      </c>
      <c r="F241" s="866" t="s">
        <v>275</v>
      </c>
    </row>
    <row r="242" spans="1:6" ht="15.75" thickBot="1">
      <c r="A242" s="866">
        <v>235</v>
      </c>
      <c r="B242" s="866" t="s">
        <v>1175</v>
      </c>
      <c r="C242" s="875">
        <v>43705</v>
      </c>
      <c r="D242" s="876">
        <v>2019148840</v>
      </c>
      <c r="E242" s="866" t="s">
        <v>405</v>
      </c>
      <c r="F242" s="866" t="s">
        <v>275</v>
      </c>
    </row>
    <row r="243" spans="1:6" ht="15.75" thickBot="1">
      <c r="A243" s="866">
        <v>236</v>
      </c>
      <c r="B243" s="866" t="s">
        <v>1174</v>
      </c>
      <c r="C243" s="875">
        <v>43705</v>
      </c>
      <c r="D243" s="876">
        <v>2019148841</v>
      </c>
      <c r="E243" s="866" t="s">
        <v>405</v>
      </c>
      <c r="F243" s="866" t="s">
        <v>275</v>
      </c>
    </row>
    <row r="244" spans="1:6" ht="15.75" thickBot="1">
      <c r="A244" s="866">
        <v>237</v>
      </c>
      <c r="B244" s="866" t="s">
        <v>1173</v>
      </c>
      <c r="C244" s="875">
        <v>43705</v>
      </c>
      <c r="D244" s="876">
        <v>2019148842</v>
      </c>
      <c r="E244" s="866" t="s">
        <v>405</v>
      </c>
      <c r="F244" s="866" t="s">
        <v>275</v>
      </c>
    </row>
    <row r="245" spans="1:6" ht="15.75" thickBot="1">
      <c r="A245" s="866">
        <v>238</v>
      </c>
      <c r="B245" s="866" t="s">
        <v>1183</v>
      </c>
      <c r="C245" s="875">
        <v>43706</v>
      </c>
      <c r="D245" s="876">
        <v>2019149009</v>
      </c>
      <c r="E245" s="866" t="s">
        <v>405</v>
      </c>
      <c r="F245" s="866" t="s">
        <v>275</v>
      </c>
    </row>
    <row r="246" spans="1:6" ht="15.75" thickBot="1">
      <c r="A246" s="867">
        <v>239</v>
      </c>
      <c r="B246" s="866" t="s">
        <v>1182</v>
      </c>
      <c r="C246" s="875">
        <v>43706</v>
      </c>
      <c r="D246" s="876">
        <v>2019149011</v>
      </c>
      <c r="E246" s="866" t="s">
        <v>405</v>
      </c>
      <c r="F246" s="866" t="s">
        <v>275</v>
      </c>
    </row>
    <row r="247" spans="1:6" ht="15.75" thickBot="1">
      <c r="A247" s="866">
        <v>240</v>
      </c>
      <c r="B247" s="866" t="s">
        <v>1181</v>
      </c>
      <c r="C247" s="875">
        <v>43706</v>
      </c>
      <c r="D247" s="876">
        <v>2019149013</v>
      </c>
      <c r="E247" s="866" t="s">
        <v>405</v>
      </c>
      <c r="F247" s="866" t="s">
        <v>275</v>
      </c>
    </row>
    <row r="248" spans="1:6" ht="15.75" thickBot="1">
      <c r="A248" s="867">
        <v>241</v>
      </c>
      <c r="B248" s="866" t="s">
        <v>1156</v>
      </c>
      <c r="C248" s="875">
        <v>43707</v>
      </c>
      <c r="D248" s="876">
        <v>2019149062</v>
      </c>
      <c r="E248" s="866" t="s">
        <v>404</v>
      </c>
      <c r="F248" s="866" t="s">
        <v>275</v>
      </c>
    </row>
    <row r="249" spans="1:6" ht="15.75" thickBot="1">
      <c r="A249" s="866">
        <v>242</v>
      </c>
      <c r="B249" s="866" t="s">
        <v>1157</v>
      </c>
      <c r="C249" s="875">
        <v>43707</v>
      </c>
      <c r="D249" s="876">
        <v>2019149063</v>
      </c>
      <c r="E249" s="866" t="s">
        <v>404</v>
      </c>
      <c r="F249" s="866" t="s">
        <v>275</v>
      </c>
    </row>
    <row r="250" spans="1:6" ht="15.75" thickBot="1">
      <c r="A250" s="867">
        <v>243</v>
      </c>
      <c r="B250" s="866" t="s">
        <v>1158</v>
      </c>
      <c r="C250" s="875">
        <v>43707</v>
      </c>
      <c r="D250" s="876">
        <v>2019149064</v>
      </c>
      <c r="E250" s="866" t="s">
        <v>404</v>
      </c>
      <c r="F250" s="866" t="s">
        <v>242</v>
      </c>
    </row>
    <row r="251" spans="1:6" ht="15.75" thickBot="1">
      <c r="A251" s="866">
        <v>244</v>
      </c>
      <c r="B251" s="866" t="s">
        <v>1159</v>
      </c>
      <c r="C251" s="875">
        <v>43707</v>
      </c>
      <c r="D251" s="876">
        <v>2019149065</v>
      </c>
      <c r="E251" s="866" t="s">
        <v>404</v>
      </c>
      <c r="F251" s="866" t="s">
        <v>275</v>
      </c>
    </row>
    <row r="252" spans="1:6" ht="15.75" thickBot="1">
      <c r="A252" s="867">
        <v>245</v>
      </c>
      <c r="B252" s="866" t="s">
        <v>1160</v>
      </c>
      <c r="C252" s="875">
        <v>43707</v>
      </c>
      <c r="D252" s="876">
        <v>2019149066</v>
      </c>
      <c r="E252" s="866" t="s">
        <v>404</v>
      </c>
      <c r="F252" s="866" t="s">
        <v>275</v>
      </c>
    </row>
    <row r="253" spans="1:6" ht="15.75" thickBot="1">
      <c r="A253" s="866">
        <v>246</v>
      </c>
      <c r="B253" s="866" t="s">
        <v>1161</v>
      </c>
      <c r="C253" s="875">
        <v>43707</v>
      </c>
      <c r="D253" s="876">
        <v>2019149067</v>
      </c>
      <c r="E253" s="866" t="s">
        <v>404</v>
      </c>
      <c r="F253" s="866" t="s">
        <v>242</v>
      </c>
    </row>
    <row r="254" spans="1:6" ht="15.75" thickBot="1">
      <c r="A254" s="867">
        <v>247</v>
      </c>
      <c r="B254" s="866" t="s">
        <v>1162</v>
      </c>
      <c r="C254" s="875">
        <v>43707</v>
      </c>
      <c r="D254" s="876">
        <v>2019149068</v>
      </c>
      <c r="E254" s="866" t="s">
        <v>404</v>
      </c>
      <c r="F254" s="866" t="s">
        <v>242</v>
      </c>
    </row>
    <row r="255" spans="1:6" ht="15.75" thickBot="1">
      <c r="A255" s="866">
        <v>248</v>
      </c>
      <c r="B255" s="866" t="s">
        <v>1184</v>
      </c>
      <c r="C255" s="875">
        <v>43708</v>
      </c>
      <c r="D255" s="876">
        <v>2019149299</v>
      </c>
      <c r="E255" s="866" t="s">
        <v>405</v>
      </c>
      <c r="F255" s="866" t="s">
        <v>242</v>
      </c>
    </row>
    <row r="256" spans="1:6" ht="15.75" thickBot="1">
      <c r="A256" s="867">
        <v>249</v>
      </c>
      <c r="B256" s="866" t="s">
        <v>1185</v>
      </c>
      <c r="C256" s="875">
        <v>43708</v>
      </c>
      <c r="D256" s="876">
        <v>2019149300</v>
      </c>
      <c r="E256" s="866" t="s">
        <v>405</v>
      </c>
      <c r="F256" s="866" t="s">
        <v>242</v>
      </c>
    </row>
    <row r="257" spans="1:6" ht="15.75" thickBot="1">
      <c r="A257" s="866">
        <v>250</v>
      </c>
      <c r="B257" s="866" t="s">
        <v>1186</v>
      </c>
      <c r="C257" s="875">
        <v>43708</v>
      </c>
      <c r="D257" s="876">
        <v>2019149302</v>
      </c>
      <c r="E257" s="866" t="s">
        <v>405</v>
      </c>
      <c r="F257" s="866" t="s">
        <v>275</v>
      </c>
    </row>
    <row r="258" spans="1:6" ht="15.75" thickBot="1">
      <c r="A258" s="867">
        <v>251</v>
      </c>
      <c r="B258" s="866" t="s">
        <v>1187</v>
      </c>
      <c r="C258" s="875">
        <v>43708</v>
      </c>
      <c r="D258" s="876">
        <v>2019149304</v>
      </c>
      <c r="E258" s="866" t="s">
        <v>405</v>
      </c>
      <c r="F258" s="867" t="s">
        <v>245</v>
      </c>
    </row>
    <row r="259" spans="1:6" ht="15.75" thickBot="1">
      <c r="A259" s="866">
        <v>252</v>
      </c>
      <c r="B259" s="866" t="s">
        <v>1171</v>
      </c>
      <c r="C259" s="892">
        <v>43709</v>
      </c>
      <c r="D259" s="876">
        <v>2019149503</v>
      </c>
      <c r="E259" s="866" t="s">
        <v>536</v>
      </c>
      <c r="F259" s="866" t="s">
        <v>275</v>
      </c>
    </row>
    <row r="260" spans="1:6" ht="15.75" thickBot="1">
      <c r="A260" s="903">
        <v>253</v>
      </c>
      <c r="B260" s="890" t="s">
        <v>1172</v>
      </c>
      <c r="C260" s="892">
        <v>43709</v>
      </c>
      <c r="D260" s="876">
        <v>2019149506</v>
      </c>
      <c r="E260" s="866" t="s">
        <v>536</v>
      </c>
      <c r="F260" s="866" t="s">
        <v>242</v>
      </c>
    </row>
    <row r="261" spans="1:6" ht="15.75" thickBot="1">
      <c r="A261" s="902">
        <v>254</v>
      </c>
      <c r="B261" s="207" t="s">
        <v>1195</v>
      </c>
      <c r="C261" s="895">
        <v>43713</v>
      </c>
      <c r="D261" s="896">
        <v>2019150494</v>
      </c>
      <c r="E261" s="897" t="s">
        <v>404</v>
      </c>
      <c r="F261" s="897" t="s">
        <v>275</v>
      </c>
    </row>
    <row r="262" spans="1:6" ht="15.75" thickBot="1">
      <c r="A262" s="901">
        <v>255</v>
      </c>
      <c r="B262" s="866" t="s">
        <v>1197</v>
      </c>
      <c r="C262" s="898">
        <v>43713</v>
      </c>
      <c r="D262" s="866">
        <v>2019150649</v>
      </c>
      <c r="E262" s="867" t="s">
        <v>595</v>
      </c>
      <c r="F262" s="867" t="s">
        <v>275</v>
      </c>
    </row>
    <row r="263" spans="1:6" s="792" customFormat="1" ht="15.75" thickBot="1">
      <c r="A263" s="901"/>
      <c r="B263" s="866" t="s">
        <v>1259</v>
      </c>
      <c r="C263" s="898">
        <v>43713</v>
      </c>
      <c r="D263" s="866">
        <v>2019153654</v>
      </c>
      <c r="E263" s="867" t="s">
        <v>595</v>
      </c>
      <c r="F263" s="867" t="s">
        <v>275</v>
      </c>
    </row>
    <row r="264" spans="1:6" s="792" customFormat="1" ht="15.75" thickBot="1">
      <c r="A264" s="901"/>
      <c r="B264" s="866" t="s">
        <v>1260</v>
      </c>
      <c r="C264" s="898">
        <v>43713</v>
      </c>
      <c r="D264" s="866">
        <v>2019153655</v>
      </c>
      <c r="E264" s="867" t="s">
        <v>595</v>
      </c>
      <c r="F264" s="867" t="s">
        <v>275</v>
      </c>
    </row>
    <row r="265" spans="1:6" s="792" customFormat="1" ht="15.75" thickBot="1">
      <c r="A265" s="901"/>
      <c r="B265" s="866" t="s">
        <v>1261</v>
      </c>
      <c r="C265" s="898">
        <v>43713</v>
      </c>
      <c r="D265" s="866">
        <v>2019153657</v>
      </c>
      <c r="E265" s="867" t="s">
        <v>595</v>
      </c>
      <c r="F265" s="867" t="s">
        <v>275</v>
      </c>
    </row>
    <row r="266" spans="1:6" ht="15.75" thickBot="1">
      <c r="A266" s="902">
        <v>256</v>
      </c>
      <c r="B266" s="866" t="s">
        <v>1109</v>
      </c>
      <c r="C266" s="898">
        <v>43714</v>
      </c>
      <c r="D266" s="866">
        <v>2019150499</v>
      </c>
      <c r="E266" s="867" t="s">
        <v>404</v>
      </c>
      <c r="F266" s="867" t="s">
        <v>275</v>
      </c>
    </row>
    <row r="267" spans="1:6" s="792" customFormat="1" ht="15.75" thickBot="1">
      <c r="A267" s="902"/>
      <c r="B267" s="866" t="s">
        <v>1196</v>
      </c>
      <c r="C267" s="898">
        <v>43714</v>
      </c>
      <c r="D267" s="866">
        <v>2019150500</v>
      </c>
      <c r="E267" s="897" t="s">
        <v>404</v>
      </c>
      <c r="F267" s="897" t="s">
        <v>275</v>
      </c>
    </row>
    <row r="268" spans="1:6" s="792" customFormat="1" ht="15.75" thickBot="1">
      <c r="A268" s="902"/>
      <c r="B268" s="207" t="s">
        <v>1258</v>
      </c>
      <c r="C268" s="895">
        <v>43714</v>
      </c>
      <c r="D268" s="896">
        <v>2019153651</v>
      </c>
      <c r="E268" s="867" t="s">
        <v>595</v>
      </c>
      <c r="F268" s="897" t="s">
        <v>275</v>
      </c>
    </row>
    <row r="269" spans="1:6" ht="15.75" thickBot="1">
      <c r="A269" s="902">
        <v>258</v>
      </c>
      <c r="B269" s="887" t="s">
        <v>1200</v>
      </c>
      <c r="C269" s="900">
        <v>43716</v>
      </c>
      <c r="D269" s="887">
        <v>2019151002</v>
      </c>
      <c r="E269" s="887" t="s">
        <v>405</v>
      </c>
      <c r="F269" s="887" t="s">
        <v>242</v>
      </c>
    </row>
    <row r="270" spans="1:6" ht="15.75" thickBot="1">
      <c r="A270" s="901">
        <v>259</v>
      </c>
      <c r="B270" s="866" t="s">
        <v>1201</v>
      </c>
      <c r="C270" s="898">
        <v>43716</v>
      </c>
      <c r="D270" s="866">
        <v>2019151004</v>
      </c>
      <c r="E270" s="866" t="s">
        <v>405</v>
      </c>
      <c r="F270" s="866" t="s">
        <v>275</v>
      </c>
    </row>
    <row r="271" spans="1:6" ht="15.75" thickBot="1">
      <c r="A271" s="902">
        <v>260</v>
      </c>
      <c r="B271" s="891" t="s">
        <v>1202</v>
      </c>
      <c r="C271" s="899">
        <v>43716</v>
      </c>
      <c r="D271" s="891">
        <v>2019151005</v>
      </c>
      <c r="E271" s="891" t="s">
        <v>405</v>
      </c>
      <c r="F271" s="891" t="s">
        <v>275</v>
      </c>
    </row>
    <row r="272" spans="1:6" ht="15.75" thickBot="1">
      <c r="A272" s="901">
        <v>261</v>
      </c>
      <c r="B272" s="890" t="s">
        <v>1203</v>
      </c>
      <c r="C272" s="898">
        <v>43716</v>
      </c>
      <c r="D272" s="866">
        <v>2019151009</v>
      </c>
      <c r="E272" s="866" t="s">
        <v>405</v>
      </c>
      <c r="F272" s="866" t="s">
        <v>275</v>
      </c>
    </row>
    <row r="273" spans="1:6" ht="15.75" thickBot="1">
      <c r="A273" s="902">
        <v>262</v>
      </c>
      <c r="B273" s="890" t="s">
        <v>1204</v>
      </c>
      <c r="C273" s="898">
        <v>43716</v>
      </c>
      <c r="D273" s="866">
        <v>2019151010</v>
      </c>
      <c r="E273" s="866" t="s">
        <v>405</v>
      </c>
      <c r="F273" s="866" t="s">
        <v>275</v>
      </c>
    </row>
    <row r="274" spans="1:6" ht="15.75" thickBot="1">
      <c r="A274" s="901">
        <v>263</v>
      </c>
      <c r="B274" s="890" t="s">
        <v>1205</v>
      </c>
      <c r="C274" s="898">
        <v>43716</v>
      </c>
      <c r="D274" s="866">
        <v>2019151011</v>
      </c>
      <c r="E274" s="891" t="s">
        <v>405</v>
      </c>
      <c r="F274" s="891" t="s">
        <v>275</v>
      </c>
    </row>
    <row r="275" spans="1:6" ht="15.75" thickBot="1">
      <c r="A275" s="902">
        <v>264</v>
      </c>
      <c r="B275" s="890" t="s">
        <v>1206</v>
      </c>
      <c r="C275" s="898">
        <v>43716</v>
      </c>
      <c r="D275" s="866">
        <v>2019151054</v>
      </c>
      <c r="E275" s="866" t="s">
        <v>405</v>
      </c>
      <c r="F275" s="866" t="s">
        <v>275</v>
      </c>
    </row>
    <row r="276" spans="1:6" ht="15.75" thickBot="1">
      <c r="A276" s="901">
        <v>265</v>
      </c>
      <c r="B276" s="866" t="s">
        <v>1207</v>
      </c>
      <c r="C276" s="898">
        <v>43717</v>
      </c>
      <c r="D276" s="866">
        <v>2019151058</v>
      </c>
      <c r="E276" s="866" t="s">
        <v>405</v>
      </c>
      <c r="F276" s="866" t="s">
        <v>275</v>
      </c>
    </row>
    <row r="277" spans="1:6" ht="15.75" thickBot="1">
      <c r="A277" s="893">
        <v>266</v>
      </c>
      <c r="B277" s="866" t="s">
        <v>1208</v>
      </c>
      <c r="C277" s="898">
        <v>43717</v>
      </c>
      <c r="D277" s="866">
        <v>2019151060</v>
      </c>
      <c r="E277" s="866" t="s">
        <v>405</v>
      </c>
      <c r="F277" s="866" t="s">
        <v>275</v>
      </c>
    </row>
    <row r="278" spans="1:6" ht="15.75" thickBot="1">
      <c r="A278" s="901">
        <v>267</v>
      </c>
      <c r="B278" s="891" t="s">
        <v>1209</v>
      </c>
      <c r="C278" s="898">
        <v>43717</v>
      </c>
      <c r="D278" s="866">
        <v>2019151061</v>
      </c>
      <c r="E278" s="866" t="s">
        <v>405</v>
      </c>
      <c r="F278" s="866" t="s">
        <v>275</v>
      </c>
    </row>
    <row r="279" spans="1:6" ht="15.75" thickBot="1">
      <c r="A279" s="902">
        <v>268</v>
      </c>
      <c r="B279" s="891" t="s">
        <v>1210</v>
      </c>
      <c r="C279" s="898">
        <v>43717</v>
      </c>
      <c r="D279" s="866">
        <v>2019151064</v>
      </c>
      <c r="E279" s="866" t="s">
        <v>405</v>
      </c>
      <c r="F279" s="866" t="s">
        <v>275</v>
      </c>
    </row>
    <row r="280" spans="1:6" ht="15.75" thickBot="1">
      <c r="A280" s="901">
        <v>269</v>
      </c>
      <c r="B280" s="891" t="s">
        <v>1211</v>
      </c>
      <c r="C280" s="898">
        <v>43717</v>
      </c>
      <c r="D280" s="866">
        <v>2019151065</v>
      </c>
      <c r="E280" s="866" t="s">
        <v>405</v>
      </c>
      <c r="F280" s="866" t="s">
        <v>275</v>
      </c>
    </row>
    <row r="281" spans="1:6" ht="15.75" thickBot="1">
      <c r="A281" s="902">
        <v>270</v>
      </c>
      <c r="B281" s="891" t="s">
        <v>1212</v>
      </c>
      <c r="C281" s="898">
        <v>43717</v>
      </c>
      <c r="D281" s="866">
        <v>2019151066</v>
      </c>
      <c r="E281" s="866" t="s">
        <v>405</v>
      </c>
      <c r="F281" s="866" t="s">
        <v>275</v>
      </c>
    </row>
    <row r="282" spans="1:6" ht="15.75" thickBot="1">
      <c r="A282" s="894">
        <v>271</v>
      </c>
      <c r="B282" s="896" t="s">
        <v>1213</v>
      </c>
      <c r="C282" s="898">
        <v>43717</v>
      </c>
      <c r="D282" s="866">
        <v>2019151067</v>
      </c>
      <c r="E282" s="866" t="s">
        <v>405</v>
      </c>
      <c r="F282" s="866" t="s">
        <v>275</v>
      </c>
    </row>
    <row r="283" spans="1:6" ht="15.75" thickBot="1">
      <c r="A283" s="866">
        <v>272</v>
      </c>
      <c r="B283" s="866" t="s">
        <v>1214</v>
      </c>
      <c r="C283" s="900">
        <v>43717</v>
      </c>
      <c r="D283" s="904">
        <v>2019151068</v>
      </c>
      <c r="E283" s="887" t="s">
        <v>405</v>
      </c>
      <c r="F283" s="866" t="s">
        <v>275</v>
      </c>
    </row>
    <row r="284" spans="1:6" ht="15.75" thickBot="1">
      <c r="A284" s="867">
        <v>273</v>
      </c>
      <c r="B284" s="866" t="s">
        <v>1215</v>
      </c>
      <c r="C284" s="868">
        <v>43717</v>
      </c>
      <c r="D284" s="866">
        <v>2019151069</v>
      </c>
      <c r="E284" s="866" t="s">
        <v>405</v>
      </c>
      <c r="F284" s="866" t="s">
        <v>275</v>
      </c>
    </row>
    <row r="285" spans="1:6" ht="15.75" thickBot="1">
      <c r="A285" s="901">
        <v>274</v>
      </c>
      <c r="B285" s="866" t="s">
        <v>1219</v>
      </c>
      <c r="C285" s="868">
        <v>43718</v>
      </c>
      <c r="D285" s="866">
        <v>2019151392</v>
      </c>
      <c r="E285" s="890" t="s">
        <v>536</v>
      </c>
      <c r="F285" s="890" t="s">
        <v>275</v>
      </c>
    </row>
    <row r="286" spans="1:6" ht="15.75" thickBot="1">
      <c r="A286" s="901">
        <v>275</v>
      </c>
      <c r="B286" s="891" t="s">
        <v>1220</v>
      </c>
      <c r="C286" s="868">
        <v>43718</v>
      </c>
      <c r="D286" s="866">
        <v>2019151442</v>
      </c>
      <c r="E286" s="908" t="s">
        <v>536</v>
      </c>
      <c r="F286" s="908" t="s">
        <v>275</v>
      </c>
    </row>
    <row r="287" spans="1:6" ht="15.75" thickBot="1">
      <c r="A287" s="901">
        <v>278</v>
      </c>
      <c r="B287" s="891" t="s">
        <v>1221</v>
      </c>
      <c r="C287" s="910">
        <v>43718</v>
      </c>
      <c r="D287" s="866">
        <v>2019151448</v>
      </c>
      <c r="E287" s="908" t="s">
        <v>536</v>
      </c>
      <c r="F287" s="909" t="s">
        <v>245</v>
      </c>
    </row>
    <row r="288" spans="1:6" ht="15.75" thickBot="1">
      <c r="A288" s="901">
        <v>279</v>
      </c>
      <c r="B288" s="891" t="s">
        <v>1226</v>
      </c>
      <c r="C288" s="910">
        <v>43721</v>
      </c>
      <c r="D288" s="891">
        <v>2019152148</v>
      </c>
      <c r="E288" s="866" t="s">
        <v>595</v>
      </c>
      <c r="F288" s="909" t="s">
        <v>275</v>
      </c>
    </row>
    <row r="289" spans="1:6" s="792" customFormat="1" ht="15.75" thickBot="1">
      <c r="A289" s="901">
        <v>280</v>
      </c>
      <c r="B289" s="891" t="s">
        <v>1256</v>
      </c>
      <c r="C289" s="910">
        <v>43721</v>
      </c>
      <c r="D289" s="891">
        <v>2019153647</v>
      </c>
      <c r="E289" s="866" t="s">
        <v>595</v>
      </c>
      <c r="F289" s="909" t="s">
        <v>275</v>
      </c>
    </row>
    <row r="290" spans="1:6" s="792" customFormat="1" ht="15.75" thickBot="1">
      <c r="A290" s="901">
        <v>281</v>
      </c>
      <c r="B290" s="891" t="s">
        <v>1257</v>
      </c>
      <c r="C290" s="910">
        <v>43721</v>
      </c>
      <c r="D290" s="891">
        <v>2019153649</v>
      </c>
      <c r="E290" s="866" t="s">
        <v>595</v>
      </c>
      <c r="F290" s="909" t="s">
        <v>275</v>
      </c>
    </row>
    <row r="291" spans="1:6" ht="15.75" thickBot="1">
      <c r="A291" s="901">
        <v>282</v>
      </c>
      <c r="B291" s="866" t="s">
        <v>1234</v>
      </c>
      <c r="C291" s="868">
        <v>43722</v>
      </c>
      <c r="D291" s="866">
        <v>2019152426</v>
      </c>
      <c r="E291" s="890" t="s">
        <v>405</v>
      </c>
      <c r="F291" s="866" t="s">
        <v>245</v>
      </c>
    </row>
    <row r="292" spans="1:6" ht="15.75" thickBot="1">
      <c r="A292" s="901">
        <v>283</v>
      </c>
      <c r="B292" s="549" t="s">
        <v>1239</v>
      </c>
      <c r="C292" s="868">
        <v>43724</v>
      </c>
      <c r="D292" s="549">
        <v>2019152884</v>
      </c>
      <c r="E292" s="908" t="s">
        <v>536</v>
      </c>
      <c r="F292" s="866" t="s">
        <v>245</v>
      </c>
    </row>
    <row r="293" spans="1:6" ht="15.75" thickBot="1">
      <c r="A293" s="901">
        <v>284</v>
      </c>
      <c r="B293" s="270" t="s">
        <v>1240</v>
      </c>
      <c r="C293" s="868">
        <v>43724</v>
      </c>
      <c r="D293" s="270">
        <v>2019152892</v>
      </c>
      <c r="E293" s="908" t="s">
        <v>536</v>
      </c>
      <c r="F293" s="866" t="s">
        <v>245</v>
      </c>
    </row>
    <row r="294" spans="1:6" ht="15.75" thickBot="1">
      <c r="A294" s="901">
        <v>285</v>
      </c>
      <c r="B294" s="270" t="s">
        <v>1241</v>
      </c>
      <c r="C294" s="868">
        <v>43724</v>
      </c>
      <c r="D294" s="270">
        <v>2019152893</v>
      </c>
      <c r="E294" s="908" t="s">
        <v>536</v>
      </c>
      <c r="F294" s="866" t="s">
        <v>245</v>
      </c>
    </row>
    <row r="295" spans="1:6" ht="15.75" thickBot="1">
      <c r="A295" s="901">
        <v>286</v>
      </c>
      <c r="B295" s="270" t="s">
        <v>1242</v>
      </c>
      <c r="C295" s="868">
        <v>43724</v>
      </c>
      <c r="D295" s="270">
        <v>2019152894</v>
      </c>
      <c r="E295" s="908" t="s">
        <v>536</v>
      </c>
      <c r="F295" s="909" t="s">
        <v>275</v>
      </c>
    </row>
    <row r="296" spans="1:6" ht="15.75" thickBot="1">
      <c r="A296" s="901">
        <v>287</v>
      </c>
      <c r="B296" s="270" t="s">
        <v>1243</v>
      </c>
      <c r="C296" s="868">
        <v>43724</v>
      </c>
      <c r="D296" s="270">
        <v>2019152895</v>
      </c>
      <c r="E296" s="908" t="s">
        <v>536</v>
      </c>
      <c r="F296" s="909" t="s">
        <v>275</v>
      </c>
    </row>
    <row r="297" spans="1:6" ht="15.75" thickBot="1">
      <c r="A297" s="901">
        <v>288</v>
      </c>
      <c r="B297" s="270" t="s">
        <v>1244</v>
      </c>
      <c r="C297" s="868">
        <v>43724</v>
      </c>
      <c r="D297" s="270">
        <v>2019152899</v>
      </c>
      <c r="E297" s="908" t="s">
        <v>536</v>
      </c>
      <c r="F297" s="909" t="s">
        <v>275</v>
      </c>
    </row>
    <row r="298" spans="1:6" ht="15.75" thickBot="1">
      <c r="A298" s="901">
        <v>289</v>
      </c>
      <c r="B298" s="270" t="s">
        <v>1245</v>
      </c>
      <c r="C298" s="868">
        <v>43724</v>
      </c>
      <c r="D298" s="270">
        <v>2019152900</v>
      </c>
      <c r="E298" s="908" t="s">
        <v>536</v>
      </c>
      <c r="F298" s="909" t="s">
        <v>275</v>
      </c>
    </row>
    <row r="299" spans="1:6" ht="15.75" thickBot="1">
      <c r="A299" s="901">
        <v>290</v>
      </c>
      <c r="B299" s="270" t="s">
        <v>1246</v>
      </c>
      <c r="C299" s="868">
        <v>43725</v>
      </c>
      <c r="D299" s="270">
        <v>2019153037</v>
      </c>
      <c r="E299" s="908" t="s">
        <v>536</v>
      </c>
      <c r="F299" s="909" t="s">
        <v>275</v>
      </c>
    </row>
    <row r="300" spans="1:6" ht="15.75" thickBot="1">
      <c r="A300" s="901">
        <v>291</v>
      </c>
      <c r="B300" s="270" t="s">
        <v>1247</v>
      </c>
      <c r="C300" s="868">
        <v>43725</v>
      </c>
      <c r="D300" s="270">
        <v>2019153039</v>
      </c>
      <c r="E300" s="908" t="s">
        <v>536</v>
      </c>
      <c r="F300" s="909" t="s">
        <v>275</v>
      </c>
    </row>
    <row r="301" spans="1:6" ht="15.75" thickBot="1">
      <c r="A301" s="901">
        <v>292</v>
      </c>
      <c r="B301" s="270" t="s">
        <v>1248</v>
      </c>
      <c r="C301" s="868">
        <v>43725</v>
      </c>
      <c r="D301" s="270">
        <v>2019153048</v>
      </c>
      <c r="E301" s="908" t="s">
        <v>536</v>
      </c>
      <c r="F301" s="909" t="s">
        <v>275</v>
      </c>
    </row>
    <row r="302" spans="1:6" ht="15.75" thickBot="1">
      <c r="A302" s="901">
        <v>293</v>
      </c>
      <c r="B302" s="270" t="s">
        <v>1265</v>
      </c>
      <c r="C302" s="868">
        <v>43729</v>
      </c>
      <c r="D302" s="270">
        <v>2019153965</v>
      </c>
      <c r="E302" s="866" t="s">
        <v>595</v>
      </c>
      <c r="F302" s="909" t="s">
        <v>275</v>
      </c>
    </row>
    <row r="303" spans="1:6" ht="15.75" thickBot="1">
      <c r="A303" s="901">
        <v>294</v>
      </c>
      <c r="B303" s="270" t="s">
        <v>1266</v>
      </c>
      <c r="C303" s="868">
        <v>43729</v>
      </c>
      <c r="D303" s="270">
        <v>2019153968</v>
      </c>
      <c r="E303" s="866" t="s">
        <v>595</v>
      </c>
      <c r="F303" s="909" t="s">
        <v>275</v>
      </c>
    </row>
    <row r="304" spans="1:6" ht="15.75" thickBot="1">
      <c r="A304" s="901">
        <v>295</v>
      </c>
      <c r="B304" s="270" t="s">
        <v>1267</v>
      </c>
      <c r="C304" s="868">
        <v>43729</v>
      </c>
      <c r="D304" s="270">
        <v>2019153969</v>
      </c>
      <c r="E304" s="866" t="s">
        <v>595</v>
      </c>
      <c r="F304" s="909" t="s">
        <v>275</v>
      </c>
    </row>
    <row r="305" spans="1:6" ht="15.75" thickBot="1">
      <c r="A305" s="901">
        <v>296</v>
      </c>
      <c r="B305" s="270" t="s">
        <v>1268</v>
      </c>
      <c r="C305" s="868">
        <v>43729</v>
      </c>
      <c r="D305" s="270">
        <v>2019153970</v>
      </c>
      <c r="E305" s="866" t="s">
        <v>595</v>
      </c>
      <c r="F305" s="909" t="s">
        <v>275</v>
      </c>
    </row>
    <row r="306" spans="1:6" ht="15.75" thickBot="1">
      <c r="A306" s="901">
        <v>297</v>
      </c>
      <c r="B306" s="270" t="s">
        <v>1269</v>
      </c>
      <c r="C306" s="868">
        <v>43729</v>
      </c>
      <c r="D306" s="270">
        <v>2019153972</v>
      </c>
      <c r="E306" s="866" t="s">
        <v>595</v>
      </c>
      <c r="F306" s="909" t="s">
        <v>275</v>
      </c>
    </row>
    <row r="307" spans="1:6" ht="15.75" thickBot="1">
      <c r="A307" s="901">
        <v>298</v>
      </c>
      <c r="B307" s="270" t="s">
        <v>1270</v>
      </c>
      <c r="C307" s="868">
        <v>43729</v>
      </c>
      <c r="D307" s="270">
        <v>2019153974</v>
      </c>
      <c r="E307" s="866" t="s">
        <v>595</v>
      </c>
      <c r="F307" s="909" t="s">
        <v>275</v>
      </c>
    </row>
    <row r="308" spans="1:6" ht="15.75" thickBot="1">
      <c r="A308" s="901">
        <v>299</v>
      </c>
      <c r="B308" s="917" t="s">
        <v>1271</v>
      </c>
      <c r="C308" s="868">
        <v>43729</v>
      </c>
      <c r="D308" s="917">
        <v>2019153976</v>
      </c>
      <c r="E308" s="866" t="s">
        <v>595</v>
      </c>
      <c r="F308" s="909" t="s">
        <v>275</v>
      </c>
    </row>
    <row r="309" spans="1:6" s="792" customFormat="1" ht="15.75" thickBot="1">
      <c r="A309" s="901">
        <v>300</v>
      </c>
      <c r="B309" s="921" t="s">
        <v>1279</v>
      </c>
      <c r="C309" s="868">
        <v>43730</v>
      </c>
      <c r="D309" s="922">
        <v>2019154784</v>
      </c>
      <c r="E309" s="866" t="s">
        <v>595</v>
      </c>
      <c r="F309" s="909" t="s">
        <v>275</v>
      </c>
    </row>
    <row r="310" spans="1:6" s="792" customFormat="1" ht="15.75" thickBot="1">
      <c r="A310" s="901">
        <v>301</v>
      </c>
      <c r="B310" s="921" t="s">
        <v>1280</v>
      </c>
      <c r="C310" s="868">
        <v>43730</v>
      </c>
      <c r="D310" s="922">
        <v>2019154786</v>
      </c>
      <c r="E310" s="866" t="s">
        <v>595</v>
      </c>
      <c r="F310" s="909" t="s">
        <v>275</v>
      </c>
    </row>
    <row r="311" spans="1:6" ht="15.75" thickBot="1">
      <c r="A311" s="901">
        <v>302</v>
      </c>
      <c r="B311" s="893" t="s">
        <v>1273</v>
      </c>
      <c r="C311" s="868">
        <v>43730</v>
      </c>
      <c r="D311" s="866">
        <v>2019154187</v>
      </c>
      <c r="E311" s="908" t="s">
        <v>405</v>
      </c>
      <c r="F311" s="866" t="s">
        <v>245</v>
      </c>
    </row>
    <row r="312" spans="1:6" ht="15.75" thickBot="1">
      <c r="A312" s="901">
        <v>303</v>
      </c>
      <c r="B312" s="894" t="s">
        <v>1274</v>
      </c>
      <c r="C312" s="924">
        <v>43730</v>
      </c>
      <c r="D312" s="887">
        <v>2019154189</v>
      </c>
      <c r="E312" s="207" t="s">
        <v>405</v>
      </c>
      <c r="F312" s="887" t="s">
        <v>245</v>
      </c>
    </row>
    <row r="313" spans="1:6" ht="15.75" thickBot="1">
      <c r="A313" s="923">
        <v>304</v>
      </c>
      <c r="B313" s="270" t="s">
        <v>1281</v>
      </c>
      <c r="C313" s="925">
        <v>43733</v>
      </c>
      <c r="D313" s="270">
        <v>2019154815</v>
      </c>
      <c r="E313" s="270" t="s">
        <v>536</v>
      </c>
      <c r="F313" s="926" t="s">
        <v>275</v>
      </c>
    </row>
    <row r="314" spans="1:6" ht="15.75" thickBot="1">
      <c r="A314" s="923">
        <v>305</v>
      </c>
      <c r="B314" s="270" t="s">
        <v>1282</v>
      </c>
      <c r="C314" s="925">
        <v>43733</v>
      </c>
      <c r="D314" s="270">
        <v>2019154880</v>
      </c>
      <c r="E314" s="270" t="s">
        <v>536</v>
      </c>
      <c r="F314" s="926" t="s">
        <v>275</v>
      </c>
    </row>
    <row r="315" spans="1:6" ht="15.75" thickBot="1">
      <c r="A315" s="923">
        <v>306</v>
      </c>
      <c r="B315" s="270" t="s">
        <v>1283</v>
      </c>
      <c r="C315" s="925">
        <v>43733</v>
      </c>
      <c r="D315" s="270">
        <v>2019154885</v>
      </c>
      <c r="E315" s="270" t="s">
        <v>536</v>
      </c>
      <c r="F315" s="926" t="s">
        <v>275</v>
      </c>
    </row>
    <row r="316" spans="1:6" ht="15.75" thickBot="1">
      <c r="A316" s="923">
        <v>307</v>
      </c>
      <c r="B316" s="270" t="s">
        <v>1284</v>
      </c>
      <c r="C316" s="925">
        <v>43733</v>
      </c>
      <c r="D316" s="270">
        <v>2019154905</v>
      </c>
      <c r="E316" s="270" t="s">
        <v>536</v>
      </c>
      <c r="F316" s="926" t="s">
        <v>275</v>
      </c>
    </row>
    <row r="317" spans="1:6" ht="15.75" thickBot="1">
      <c r="A317" s="923">
        <v>308</v>
      </c>
      <c r="B317" s="270" t="s">
        <v>1285</v>
      </c>
      <c r="C317" s="925">
        <v>43733</v>
      </c>
      <c r="D317" s="270">
        <v>2019154906</v>
      </c>
      <c r="E317" s="270" t="s">
        <v>536</v>
      </c>
      <c r="F317" s="926" t="s">
        <v>275</v>
      </c>
    </row>
    <row r="318" spans="1:6" ht="15.75" thickBot="1">
      <c r="A318" s="923">
        <v>309</v>
      </c>
      <c r="B318" s="270" t="s">
        <v>1286</v>
      </c>
      <c r="C318" s="925">
        <v>43734</v>
      </c>
      <c r="D318" s="270">
        <v>2019155037</v>
      </c>
      <c r="E318" s="270" t="s">
        <v>536</v>
      </c>
      <c r="F318" s="926" t="s">
        <v>275</v>
      </c>
    </row>
    <row r="319" spans="1:6" ht="15.75" thickBot="1">
      <c r="A319" s="923">
        <v>310</v>
      </c>
      <c r="B319" s="270" t="s">
        <v>1287</v>
      </c>
      <c r="C319" s="925">
        <v>43734</v>
      </c>
      <c r="D319" s="270">
        <v>2019155040</v>
      </c>
      <c r="E319" s="270" t="s">
        <v>536</v>
      </c>
      <c r="F319" s="926" t="s">
        <v>275</v>
      </c>
    </row>
    <row r="320" spans="1:6" ht="15.75" thickBot="1">
      <c r="A320" s="923">
        <v>311</v>
      </c>
      <c r="B320" s="270" t="s">
        <v>1290</v>
      </c>
      <c r="C320" s="925">
        <v>43735</v>
      </c>
      <c r="D320" s="270">
        <v>2019155414</v>
      </c>
      <c r="E320" s="270" t="s">
        <v>595</v>
      </c>
      <c r="F320" s="926" t="s">
        <v>275</v>
      </c>
    </row>
    <row r="321" spans="1:6" ht="15.75" thickBot="1">
      <c r="A321" s="923">
        <v>312</v>
      </c>
      <c r="B321" s="270" t="s">
        <v>1291</v>
      </c>
      <c r="C321" s="925">
        <v>43735</v>
      </c>
      <c r="D321" s="270">
        <v>2019155417</v>
      </c>
      <c r="E321" s="270" t="s">
        <v>595</v>
      </c>
      <c r="F321" s="926" t="s">
        <v>275</v>
      </c>
    </row>
    <row r="322" spans="1:6">
      <c r="A322" s="928">
        <v>313</v>
      </c>
      <c r="B322" s="552" t="s">
        <v>1292</v>
      </c>
      <c r="C322" s="929">
        <v>43735</v>
      </c>
      <c r="D322" s="552">
        <v>2019155418</v>
      </c>
      <c r="E322" s="552" t="s">
        <v>595</v>
      </c>
      <c r="F322" s="930" t="s">
        <v>275</v>
      </c>
    </row>
    <row r="323" spans="1:6" s="792" customFormat="1" ht="15.75" thickBot="1">
      <c r="A323" s="923">
        <v>314</v>
      </c>
      <c r="B323" s="552" t="s">
        <v>1296</v>
      </c>
      <c r="C323" s="929">
        <v>43736</v>
      </c>
      <c r="D323" s="552">
        <v>2019155662</v>
      </c>
      <c r="E323" s="552" t="s">
        <v>595</v>
      </c>
      <c r="F323" s="930" t="s">
        <v>275</v>
      </c>
    </row>
    <row r="324" spans="1:6" s="792" customFormat="1">
      <c r="A324" s="928">
        <v>315</v>
      </c>
      <c r="B324" s="552" t="s">
        <v>1297</v>
      </c>
      <c r="C324" s="929">
        <v>43736</v>
      </c>
      <c r="D324" s="552">
        <v>2019155663</v>
      </c>
      <c r="E324" s="552" t="s">
        <v>595</v>
      </c>
      <c r="F324" s="930" t="s">
        <v>275</v>
      </c>
    </row>
    <row r="325" spans="1:6" s="792" customFormat="1" ht="15.75" thickBot="1">
      <c r="A325" s="923">
        <v>316</v>
      </c>
      <c r="B325" s="552" t="s">
        <v>1298</v>
      </c>
      <c r="C325" s="929">
        <v>43736</v>
      </c>
      <c r="D325" s="552">
        <v>2019155666</v>
      </c>
      <c r="E325" s="552" t="s">
        <v>595</v>
      </c>
      <c r="F325" s="930" t="s">
        <v>275</v>
      </c>
    </row>
    <row r="326" spans="1:6" s="792" customFormat="1" ht="15.75" thickBot="1">
      <c r="A326" s="941">
        <v>317</v>
      </c>
      <c r="B326" s="552" t="s">
        <v>1299</v>
      </c>
      <c r="C326" s="929">
        <v>43736</v>
      </c>
      <c r="D326" s="552">
        <v>2019155668</v>
      </c>
      <c r="E326" s="552" t="s">
        <v>595</v>
      </c>
      <c r="F326" s="930" t="s">
        <v>275</v>
      </c>
    </row>
    <row r="327" spans="1:6" ht="15.75" thickBot="1">
      <c r="A327" s="923">
        <v>318</v>
      </c>
      <c r="B327" s="866" t="s">
        <v>1295</v>
      </c>
      <c r="C327" s="868">
        <v>43736</v>
      </c>
      <c r="D327" s="866">
        <v>2019155636</v>
      </c>
      <c r="E327" s="890" t="s">
        <v>536</v>
      </c>
      <c r="F327" s="866" t="s">
        <v>245</v>
      </c>
    </row>
    <row r="328" spans="1:6" s="792" customFormat="1" ht="15.75" thickBot="1">
      <c r="A328" s="941">
        <v>319</v>
      </c>
      <c r="B328" s="908" t="s">
        <v>1313</v>
      </c>
      <c r="C328" s="868">
        <v>43737</v>
      </c>
      <c r="D328" s="866">
        <v>2019157605</v>
      </c>
      <c r="E328" s="552" t="s">
        <v>595</v>
      </c>
      <c r="F328" s="930" t="s">
        <v>275</v>
      </c>
    </row>
    <row r="329" spans="1:6" s="792" customFormat="1" ht="15.75" thickBot="1">
      <c r="A329" s="923">
        <v>320</v>
      </c>
      <c r="B329" s="908" t="s">
        <v>1314</v>
      </c>
      <c r="C329" s="868">
        <v>43737</v>
      </c>
      <c r="D329" s="866">
        <v>2019157620</v>
      </c>
      <c r="E329" s="552" t="s">
        <v>595</v>
      </c>
      <c r="F329" s="930" t="s">
        <v>275</v>
      </c>
    </row>
    <row r="330" spans="1:6" s="792" customFormat="1" ht="15.75" thickBot="1">
      <c r="A330" s="941">
        <v>321</v>
      </c>
      <c r="B330" s="908" t="s">
        <v>1315</v>
      </c>
      <c r="C330" s="868">
        <v>43737</v>
      </c>
      <c r="D330" s="866">
        <v>2019157626</v>
      </c>
      <c r="E330" s="552" t="s">
        <v>595</v>
      </c>
      <c r="F330" s="930" t="s">
        <v>275</v>
      </c>
    </row>
    <row r="331" spans="1:6" s="792" customFormat="1" ht="15.75" thickBot="1">
      <c r="A331" s="923">
        <v>322</v>
      </c>
      <c r="B331" s="908" t="s">
        <v>1316</v>
      </c>
      <c r="C331" s="868">
        <v>43737</v>
      </c>
      <c r="D331" s="866">
        <v>2019157648</v>
      </c>
      <c r="E331" s="552" t="s">
        <v>595</v>
      </c>
      <c r="F331" s="930" t="s">
        <v>275</v>
      </c>
    </row>
    <row r="332" spans="1:6" ht="15.75" thickBot="1">
      <c r="A332" s="941">
        <v>323</v>
      </c>
      <c r="B332" s="908" t="s">
        <v>1302</v>
      </c>
      <c r="C332" s="924">
        <v>43737</v>
      </c>
      <c r="D332" s="866">
        <v>2019155779</v>
      </c>
      <c r="E332" s="207" t="s">
        <v>404</v>
      </c>
      <c r="F332" s="207" t="s">
        <v>275</v>
      </c>
    </row>
    <row r="333" spans="1:6" ht="15.75" thickBot="1">
      <c r="A333" s="923">
        <v>324</v>
      </c>
      <c r="B333" s="908" t="s">
        <v>1304</v>
      </c>
      <c r="C333" s="868">
        <v>43740</v>
      </c>
      <c r="D333" s="890">
        <v>2019156418</v>
      </c>
      <c r="E333" s="942" t="s">
        <v>536</v>
      </c>
      <c r="F333" s="942" t="s">
        <v>245</v>
      </c>
    </row>
    <row r="334" spans="1:6" ht="15.75" thickBot="1">
      <c r="A334" s="941">
        <v>325</v>
      </c>
      <c r="B334" s="908" t="s">
        <v>1308</v>
      </c>
      <c r="C334" s="910">
        <v>43742</v>
      </c>
      <c r="D334" s="891">
        <v>2019156780</v>
      </c>
      <c r="E334" s="908" t="s">
        <v>405</v>
      </c>
      <c r="F334" s="866" t="s">
        <v>245</v>
      </c>
    </row>
    <row r="335" spans="1:6" ht="15.75" thickBot="1">
      <c r="A335" s="946">
        <v>326</v>
      </c>
      <c r="B335" s="890" t="s">
        <v>1318</v>
      </c>
      <c r="C335" s="868">
        <v>43745</v>
      </c>
      <c r="D335" s="866">
        <v>2019157690</v>
      </c>
      <c r="E335" s="866" t="s">
        <v>405</v>
      </c>
      <c r="F335" s="866" t="s">
        <v>245</v>
      </c>
    </row>
    <row r="336" spans="1:6" ht="15.75" thickBot="1">
      <c r="A336" s="866">
        <v>327</v>
      </c>
      <c r="B336" s="866" t="s">
        <v>1324</v>
      </c>
      <c r="C336" s="868">
        <v>43747</v>
      </c>
      <c r="D336" s="866">
        <v>2019157973</v>
      </c>
      <c r="E336" s="866" t="s">
        <v>404</v>
      </c>
      <c r="F336" s="866" t="s">
        <v>275</v>
      </c>
    </row>
    <row r="337" spans="1:6" ht="15.75" thickBot="1">
      <c r="A337" s="866">
        <v>328</v>
      </c>
      <c r="B337" s="866" t="s">
        <v>1325</v>
      </c>
      <c r="C337" s="868">
        <v>43747</v>
      </c>
      <c r="D337" s="866">
        <v>2019157974</v>
      </c>
      <c r="E337" s="866" t="s">
        <v>404</v>
      </c>
      <c r="F337" s="866" t="s">
        <v>275</v>
      </c>
    </row>
    <row r="338" spans="1:6" ht="15.75" thickBot="1">
      <c r="A338" s="866">
        <v>329</v>
      </c>
      <c r="B338" s="866" t="s">
        <v>1326</v>
      </c>
      <c r="C338" s="868">
        <v>43747</v>
      </c>
      <c r="D338" s="866">
        <v>2019158161</v>
      </c>
      <c r="E338" s="866" t="s">
        <v>405</v>
      </c>
      <c r="F338" s="866" t="s">
        <v>275</v>
      </c>
    </row>
    <row r="339" spans="1:6" ht="15.75" thickBot="1">
      <c r="A339" s="866">
        <v>330</v>
      </c>
      <c r="B339" s="866" t="s">
        <v>1327</v>
      </c>
      <c r="C339" s="868">
        <v>43747</v>
      </c>
      <c r="D339" s="866">
        <v>2019158162</v>
      </c>
      <c r="E339" s="866" t="s">
        <v>405</v>
      </c>
      <c r="F339" s="866" t="s">
        <v>275</v>
      </c>
    </row>
    <row r="340" spans="1:6" ht="15.75" thickBot="1">
      <c r="A340" s="866">
        <v>331</v>
      </c>
      <c r="B340" s="866" t="s">
        <v>1328</v>
      </c>
      <c r="C340" s="868">
        <v>43747</v>
      </c>
      <c r="D340" s="866">
        <v>2019158167</v>
      </c>
      <c r="E340" s="866" t="s">
        <v>405</v>
      </c>
      <c r="F340" s="866" t="s">
        <v>242</v>
      </c>
    </row>
    <row r="341" spans="1:6" ht="15.75" thickBot="1">
      <c r="A341" s="866">
        <v>332</v>
      </c>
      <c r="B341" s="866" t="s">
        <v>1332</v>
      </c>
      <c r="C341" s="868">
        <v>43749</v>
      </c>
      <c r="D341" s="866">
        <v>2019158659</v>
      </c>
      <c r="E341" s="942" t="s">
        <v>536</v>
      </c>
      <c r="F341" s="866" t="s">
        <v>275</v>
      </c>
    </row>
    <row r="342" spans="1:6" ht="15.75" thickBot="1">
      <c r="A342" s="866">
        <v>333</v>
      </c>
      <c r="B342" s="866" t="s">
        <v>1333</v>
      </c>
      <c r="C342" s="868">
        <v>43749</v>
      </c>
      <c r="D342" s="866">
        <v>2019158685</v>
      </c>
      <c r="E342" s="942" t="s">
        <v>536</v>
      </c>
      <c r="F342" s="866" t="s">
        <v>275</v>
      </c>
    </row>
    <row r="343" spans="1:6" ht="15.75" thickBot="1">
      <c r="A343" s="866">
        <v>334</v>
      </c>
      <c r="B343" s="866" t="s">
        <v>1336</v>
      </c>
      <c r="C343" s="868">
        <v>43750</v>
      </c>
      <c r="D343" s="866">
        <v>2019158820</v>
      </c>
      <c r="E343" s="942" t="s">
        <v>536</v>
      </c>
      <c r="F343" s="866" t="s">
        <v>275</v>
      </c>
    </row>
    <row r="344" spans="1:6" ht="15.75" thickBot="1">
      <c r="A344" s="866">
        <v>335</v>
      </c>
      <c r="B344" s="866" t="s">
        <v>1337</v>
      </c>
      <c r="C344" s="868">
        <v>43750</v>
      </c>
      <c r="D344" s="866">
        <v>2019158822</v>
      </c>
      <c r="E344" s="942" t="s">
        <v>536</v>
      </c>
      <c r="F344" s="866" t="s">
        <v>275</v>
      </c>
    </row>
    <row r="345" spans="1:6" ht="15.75" thickBot="1">
      <c r="A345" s="866">
        <v>336</v>
      </c>
      <c r="B345" s="866" t="s">
        <v>1338</v>
      </c>
      <c r="C345" s="868">
        <v>43750</v>
      </c>
      <c r="D345" s="866">
        <v>2019158823</v>
      </c>
      <c r="E345" s="942" t="s">
        <v>536</v>
      </c>
      <c r="F345" s="866" t="s">
        <v>275</v>
      </c>
    </row>
    <row r="346" spans="1:6" ht="15.75" thickBot="1">
      <c r="A346" s="866">
        <v>337</v>
      </c>
      <c r="B346" s="866" t="s">
        <v>1343</v>
      </c>
      <c r="C346" s="868">
        <v>43753</v>
      </c>
      <c r="D346" s="866">
        <v>2019159638</v>
      </c>
      <c r="E346" s="866" t="s">
        <v>405</v>
      </c>
      <c r="F346" s="866" t="s">
        <v>245</v>
      </c>
    </row>
    <row r="347" spans="1:6" ht="15.75" thickBot="1">
      <c r="A347" s="866">
        <v>338</v>
      </c>
      <c r="B347" s="866" t="s">
        <v>1344</v>
      </c>
      <c r="C347" s="868">
        <v>43753</v>
      </c>
      <c r="D347" s="866">
        <v>2019159639</v>
      </c>
      <c r="E347" s="866" t="s">
        <v>405</v>
      </c>
      <c r="F347" s="866" t="s">
        <v>245</v>
      </c>
    </row>
    <row r="348" spans="1:6" ht="15.75" thickBot="1">
      <c r="A348" s="866">
        <v>339</v>
      </c>
      <c r="B348" s="866" t="s">
        <v>1347</v>
      </c>
      <c r="C348" s="868">
        <v>43754</v>
      </c>
      <c r="D348" s="866">
        <v>2019159884</v>
      </c>
      <c r="E348" s="866" t="s">
        <v>405</v>
      </c>
      <c r="F348" s="866" t="s">
        <v>245</v>
      </c>
    </row>
    <row r="349" spans="1:6" ht="15.75" thickBot="1">
      <c r="A349" s="866">
        <v>340</v>
      </c>
      <c r="B349" s="866" t="s">
        <v>1348</v>
      </c>
      <c r="C349" s="868">
        <v>43754</v>
      </c>
      <c r="D349" s="866">
        <v>2019159885</v>
      </c>
      <c r="E349" s="866" t="s">
        <v>405</v>
      </c>
      <c r="F349" s="866" t="s">
        <v>245</v>
      </c>
    </row>
    <row r="350" spans="1:6" ht="15.75" thickBot="1">
      <c r="A350" s="866">
        <v>341</v>
      </c>
      <c r="B350" s="866" t="s">
        <v>1349</v>
      </c>
      <c r="C350" s="868">
        <v>43755</v>
      </c>
      <c r="D350" s="866">
        <v>2019160070</v>
      </c>
      <c r="E350" s="866" t="s">
        <v>405</v>
      </c>
      <c r="F350" s="866" t="s">
        <v>275</v>
      </c>
    </row>
    <row r="351" spans="1:6" ht="15.75" thickBot="1">
      <c r="A351" s="866">
        <v>342</v>
      </c>
      <c r="B351" s="866" t="s">
        <v>1353</v>
      </c>
      <c r="C351" s="868">
        <v>43756</v>
      </c>
      <c r="D351" s="866">
        <v>2019160334</v>
      </c>
      <c r="E351" s="866" t="s">
        <v>405</v>
      </c>
      <c r="F351" s="866" t="s">
        <v>275</v>
      </c>
    </row>
    <row r="352" spans="1:6" ht="15.75" thickBot="1">
      <c r="A352" s="866">
        <v>343</v>
      </c>
      <c r="B352" s="866" t="s">
        <v>1354</v>
      </c>
      <c r="C352" s="868">
        <v>43756</v>
      </c>
      <c r="D352" s="866">
        <v>2019160336</v>
      </c>
      <c r="E352" s="866" t="s">
        <v>405</v>
      </c>
      <c r="F352" s="866" t="s">
        <v>275</v>
      </c>
    </row>
    <row r="353" spans="1:6" ht="15.75" thickBot="1">
      <c r="A353" s="866">
        <v>345</v>
      </c>
      <c r="B353" s="866" t="s">
        <v>1355</v>
      </c>
      <c r="C353" s="868">
        <v>43756</v>
      </c>
      <c r="D353" s="866">
        <v>2019160340</v>
      </c>
      <c r="E353" s="866" t="s">
        <v>405</v>
      </c>
      <c r="F353" s="866" t="s">
        <v>275</v>
      </c>
    </row>
    <row r="354" spans="1:6" ht="15.75" thickBot="1">
      <c r="A354" s="866">
        <v>346</v>
      </c>
      <c r="B354" s="866" t="s">
        <v>1356</v>
      </c>
      <c r="C354" s="868">
        <v>43756</v>
      </c>
      <c r="D354" s="866">
        <v>2019160343</v>
      </c>
      <c r="E354" s="866" t="s">
        <v>405</v>
      </c>
      <c r="F354" s="866" t="s">
        <v>275</v>
      </c>
    </row>
    <row r="355" spans="1:6" ht="15.75" thickBot="1">
      <c r="A355" s="890">
        <v>347</v>
      </c>
      <c r="B355" s="956" t="s">
        <v>1357</v>
      </c>
      <c r="C355" s="868">
        <v>43756</v>
      </c>
      <c r="D355" s="956">
        <v>2019160344</v>
      </c>
      <c r="E355" s="866" t="s">
        <v>405</v>
      </c>
      <c r="F355" s="866" t="s">
        <v>275</v>
      </c>
    </row>
    <row r="356" spans="1:6" ht="15.75" thickBot="1">
      <c r="A356" s="866">
        <v>348</v>
      </c>
      <c r="B356" s="866" t="s">
        <v>1358</v>
      </c>
      <c r="C356" s="868">
        <v>43756</v>
      </c>
      <c r="D356" s="866">
        <v>2019160345</v>
      </c>
      <c r="E356" s="866" t="s">
        <v>405</v>
      </c>
      <c r="F356" s="866" t="s">
        <v>275</v>
      </c>
    </row>
    <row r="357" spans="1:6" ht="15.75" thickBot="1">
      <c r="A357" s="866">
        <v>349</v>
      </c>
      <c r="B357" s="866" t="s">
        <v>1359</v>
      </c>
      <c r="C357" s="868">
        <v>43756</v>
      </c>
      <c r="D357" s="866">
        <v>2019160346</v>
      </c>
      <c r="E357" s="866" t="s">
        <v>405</v>
      </c>
      <c r="F357" s="866" t="s">
        <v>275</v>
      </c>
    </row>
    <row r="358" spans="1:6" ht="15.75" thickBot="1">
      <c r="A358" s="866">
        <v>350</v>
      </c>
      <c r="B358" s="866" t="s">
        <v>1360</v>
      </c>
      <c r="C358" s="868">
        <v>43756</v>
      </c>
      <c r="D358" s="866">
        <v>2019160347</v>
      </c>
      <c r="E358" s="866" t="s">
        <v>405</v>
      </c>
      <c r="F358" s="866" t="s">
        <v>275</v>
      </c>
    </row>
    <row r="359" spans="1:6" ht="15.75" thickBot="1">
      <c r="A359" s="866">
        <v>351</v>
      </c>
      <c r="B359" s="866" t="s">
        <v>1361</v>
      </c>
      <c r="C359" s="868">
        <v>43756</v>
      </c>
      <c r="D359" s="866">
        <v>2019160348</v>
      </c>
      <c r="E359" s="866" t="s">
        <v>405</v>
      </c>
      <c r="F359" s="866" t="s">
        <v>275</v>
      </c>
    </row>
    <row r="360" spans="1:6" ht="15.75" thickBot="1">
      <c r="A360" s="866">
        <v>352</v>
      </c>
      <c r="B360" s="866" t="s">
        <v>1362</v>
      </c>
      <c r="C360" s="868">
        <v>43756</v>
      </c>
      <c r="D360" s="866">
        <v>2019160349</v>
      </c>
      <c r="E360" s="866" t="s">
        <v>405</v>
      </c>
      <c r="F360" s="866" t="s">
        <v>275</v>
      </c>
    </row>
    <row r="361" spans="1:6" ht="15.75" thickBot="1">
      <c r="A361" s="866">
        <v>353</v>
      </c>
      <c r="B361" s="866" t="s">
        <v>1364</v>
      </c>
      <c r="C361" s="868">
        <v>43757</v>
      </c>
      <c r="D361" s="866">
        <v>2019160545</v>
      </c>
      <c r="E361" s="942" t="s">
        <v>536</v>
      </c>
      <c r="F361" s="866" t="s">
        <v>275</v>
      </c>
    </row>
    <row r="362" spans="1:6" ht="15.75" thickBot="1">
      <c r="A362" s="866">
        <v>354</v>
      </c>
      <c r="B362" s="866" t="s">
        <v>1365</v>
      </c>
      <c r="C362" s="868">
        <v>43757</v>
      </c>
      <c r="D362" s="866">
        <v>2019160548</v>
      </c>
      <c r="E362" s="942" t="s">
        <v>536</v>
      </c>
      <c r="F362" s="866" t="s">
        <v>275</v>
      </c>
    </row>
    <row r="363" spans="1:6" ht="15.75" thickBot="1">
      <c r="A363" s="866">
        <v>355</v>
      </c>
      <c r="B363" s="866" t="s">
        <v>1366</v>
      </c>
      <c r="C363" s="868">
        <v>43757</v>
      </c>
      <c r="D363" s="866">
        <v>2019160552</v>
      </c>
      <c r="E363" s="942" t="s">
        <v>536</v>
      </c>
      <c r="F363" s="866" t="s">
        <v>275</v>
      </c>
    </row>
    <row r="364" spans="1:6" ht="15.75" thickBot="1">
      <c r="A364" s="866">
        <v>356</v>
      </c>
      <c r="B364" s="866" t="s">
        <v>1367</v>
      </c>
      <c r="C364" s="868">
        <v>43757</v>
      </c>
      <c r="D364" s="866">
        <v>2019160557</v>
      </c>
      <c r="E364" s="942" t="s">
        <v>536</v>
      </c>
      <c r="F364" s="866" t="s">
        <v>275</v>
      </c>
    </row>
    <row r="365" spans="1:6" ht="15.75" thickBot="1">
      <c r="A365" s="866">
        <v>357</v>
      </c>
      <c r="B365" s="866" t="s">
        <v>1368</v>
      </c>
      <c r="C365" s="868">
        <v>43757</v>
      </c>
      <c r="D365" s="866">
        <v>2019160562</v>
      </c>
      <c r="E365" s="942" t="s">
        <v>536</v>
      </c>
      <c r="F365" s="866" t="s">
        <v>275</v>
      </c>
    </row>
    <row r="366" spans="1:6" ht="15.75" thickBot="1">
      <c r="A366" s="866">
        <v>358</v>
      </c>
      <c r="B366" s="866" t="s">
        <v>1369</v>
      </c>
      <c r="C366" s="868">
        <v>43757</v>
      </c>
      <c r="D366" s="866">
        <v>2019160566</v>
      </c>
      <c r="E366" s="942" t="s">
        <v>536</v>
      </c>
      <c r="F366" s="866" t="s">
        <v>275</v>
      </c>
    </row>
    <row r="367" spans="1:6" ht="15.75" thickBot="1">
      <c r="A367" s="866">
        <v>359</v>
      </c>
      <c r="B367" s="866" t="s">
        <v>1373</v>
      </c>
      <c r="C367" s="868">
        <v>43758</v>
      </c>
      <c r="D367" s="866">
        <v>2019160779</v>
      </c>
      <c r="E367" s="942" t="s">
        <v>536</v>
      </c>
      <c r="F367" s="866" t="s">
        <v>275</v>
      </c>
    </row>
    <row r="368" spans="1:6" ht="15.75" thickBot="1">
      <c r="A368" s="866">
        <v>360</v>
      </c>
      <c r="B368" s="866" t="s">
        <v>1374</v>
      </c>
      <c r="C368" s="868">
        <v>43758</v>
      </c>
      <c r="D368" s="866">
        <v>2019160782</v>
      </c>
      <c r="E368" s="942" t="s">
        <v>536</v>
      </c>
      <c r="F368" s="866" t="s">
        <v>275</v>
      </c>
    </row>
    <row r="369" spans="1:6" ht="15.75" thickBot="1">
      <c r="A369" s="867">
        <v>361</v>
      </c>
      <c r="B369" s="866" t="s">
        <v>1375</v>
      </c>
      <c r="C369" s="868">
        <v>43758</v>
      </c>
      <c r="D369" s="866">
        <v>2019160784</v>
      </c>
      <c r="E369" s="942" t="s">
        <v>536</v>
      </c>
      <c r="F369" s="866" t="s">
        <v>275</v>
      </c>
    </row>
    <row r="370" spans="1:6" ht="15.75" thickBot="1">
      <c r="A370" s="867">
        <v>362</v>
      </c>
      <c r="B370" s="866" t="s">
        <v>1376</v>
      </c>
      <c r="C370" s="868">
        <v>43758</v>
      </c>
      <c r="D370" s="866">
        <v>2019160787</v>
      </c>
      <c r="E370" s="942" t="s">
        <v>536</v>
      </c>
      <c r="F370" s="866" t="s">
        <v>275</v>
      </c>
    </row>
    <row r="371" spans="1:6" ht="15.75" thickBot="1">
      <c r="A371" s="867">
        <v>363</v>
      </c>
      <c r="B371" s="866" t="s">
        <v>1377</v>
      </c>
      <c r="C371" s="868">
        <v>43758</v>
      </c>
      <c r="D371" s="866">
        <v>2019160791</v>
      </c>
      <c r="E371" s="942" t="s">
        <v>536</v>
      </c>
      <c r="F371" s="866" t="s">
        <v>275</v>
      </c>
    </row>
    <row r="372" spans="1:6" ht="15.75" thickBot="1">
      <c r="A372" s="867">
        <v>364</v>
      </c>
      <c r="B372" s="866" t="s">
        <v>1378</v>
      </c>
      <c r="C372" s="868">
        <v>43758</v>
      </c>
      <c r="D372" s="866">
        <v>2019160792</v>
      </c>
      <c r="E372" s="942" t="s">
        <v>536</v>
      </c>
      <c r="F372" s="866" t="s">
        <v>275</v>
      </c>
    </row>
    <row r="373" spans="1:6" ht="15.75" thickBot="1">
      <c r="A373" s="890">
        <v>365</v>
      </c>
      <c r="B373" t="s">
        <v>1379</v>
      </c>
      <c r="C373" s="868">
        <v>43758</v>
      </c>
      <c r="D373">
        <v>2019160919</v>
      </c>
      <c r="E373" s="866" t="s">
        <v>405</v>
      </c>
      <c r="F373" s="866" t="s">
        <v>275</v>
      </c>
    </row>
    <row r="374" spans="1:6" ht="15.75" thickBot="1">
      <c r="A374" s="942">
        <v>366</v>
      </c>
      <c r="B374" s="866" t="s">
        <v>1380</v>
      </c>
      <c r="C374" s="868">
        <v>43758</v>
      </c>
      <c r="D374" s="866">
        <v>2019160922</v>
      </c>
      <c r="E374" s="866" t="s">
        <v>405</v>
      </c>
      <c r="F374" s="866" t="s">
        <v>275</v>
      </c>
    </row>
    <row r="375" spans="1:6" ht="15.75" thickBot="1">
      <c r="A375" s="867">
        <v>367</v>
      </c>
      <c r="B375" s="866" t="s">
        <v>1381</v>
      </c>
      <c r="C375" s="868">
        <v>43759</v>
      </c>
      <c r="D375" s="866">
        <v>2019160930</v>
      </c>
      <c r="E375" s="866" t="s">
        <v>405</v>
      </c>
      <c r="F375" s="866" t="s">
        <v>275</v>
      </c>
    </row>
    <row r="376" spans="1:6" ht="15.75" thickBot="1">
      <c r="A376" s="942">
        <v>368</v>
      </c>
      <c r="B376" s="866" t="s">
        <v>1382</v>
      </c>
      <c r="C376" s="868">
        <v>43759</v>
      </c>
      <c r="D376" s="866">
        <v>2019160931</v>
      </c>
      <c r="E376" s="866" t="s">
        <v>405</v>
      </c>
      <c r="F376" s="866" t="s">
        <v>275</v>
      </c>
    </row>
    <row r="377" spans="1:6" ht="15.75" thickBot="1">
      <c r="A377" s="942">
        <v>369</v>
      </c>
      <c r="B377" s="866" t="s">
        <v>1383</v>
      </c>
      <c r="C377" s="868">
        <v>43759</v>
      </c>
      <c r="D377" s="866">
        <v>2019160933</v>
      </c>
      <c r="E377" s="866" t="s">
        <v>405</v>
      </c>
      <c r="F377" s="866" t="s">
        <v>275</v>
      </c>
    </row>
    <row r="378" spans="1:6" ht="15.75" thickBot="1">
      <c r="A378" s="942">
        <v>370</v>
      </c>
      <c r="B378" s="866" t="s">
        <v>1384</v>
      </c>
      <c r="C378" s="868">
        <v>43759</v>
      </c>
      <c r="D378" s="866">
        <v>2019160937</v>
      </c>
      <c r="E378" s="866" t="s">
        <v>405</v>
      </c>
      <c r="F378" s="866" t="s">
        <v>245</v>
      </c>
    </row>
    <row r="379" spans="1:6" ht="15.75" thickBot="1">
      <c r="A379" s="942">
        <v>371</v>
      </c>
      <c r="B379" s="866" t="s">
        <v>1385</v>
      </c>
      <c r="C379" s="868">
        <v>43759</v>
      </c>
      <c r="D379" s="866">
        <v>2019160948</v>
      </c>
      <c r="E379" s="866" t="s">
        <v>405</v>
      </c>
      <c r="F379" s="866" t="s">
        <v>275</v>
      </c>
    </row>
    <row r="380" spans="1:6" ht="15.75" thickBot="1">
      <c r="A380" s="942">
        <v>372</v>
      </c>
      <c r="B380" s="866" t="s">
        <v>1386</v>
      </c>
      <c r="C380" s="868">
        <v>43759</v>
      </c>
      <c r="D380" s="866">
        <v>2019160957</v>
      </c>
      <c r="E380" s="866" t="s">
        <v>405</v>
      </c>
      <c r="F380" s="866" t="s">
        <v>275</v>
      </c>
    </row>
    <row r="381" spans="1:6" ht="15.75" thickBot="1">
      <c r="A381" s="890">
        <v>373</v>
      </c>
      <c r="B381" s="866" t="s">
        <v>1387</v>
      </c>
      <c r="C381" s="868">
        <v>43759</v>
      </c>
      <c r="D381" s="866">
        <v>2019160977</v>
      </c>
      <c r="E381" s="866" t="s">
        <v>405</v>
      </c>
      <c r="F381" s="866" t="s">
        <v>275</v>
      </c>
    </row>
    <row r="382" spans="1:6" ht="15.75" thickBot="1">
      <c r="A382" s="890">
        <v>374</v>
      </c>
      <c r="B382" s="866" t="s">
        <v>1388</v>
      </c>
      <c r="C382" s="868">
        <v>43759</v>
      </c>
      <c r="D382" s="866">
        <v>2019160981</v>
      </c>
      <c r="E382" s="866" t="s">
        <v>405</v>
      </c>
      <c r="F382" s="866" t="s">
        <v>275</v>
      </c>
    </row>
    <row r="383" spans="1:6" ht="15.75" thickBot="1">
      <c r="A383" s="890">
        <v>375</v>
      </c>
      <c r="B383" s="866" t="s">
        <v>1389</v>
      </c>
      <c r="C383" s="868">
        <v>43759</v>
      </c>
      <c r="D383" s="866">
        <v>2019160984</v>
      </c>
      <c r="E383" s="866" t="s">
        <v>405</v>
      </c>
      <c r="F383" s="866" t="s">
        <v>275</v>
      </c>
    </row>
    <row r="384" spans="1:6" ht="15.75" thickBot="1">
      <c r="A384" s="890">
        <v>376</v>
      </c>
      <c r="B384" s="866" t="s">
        <v>1390</v>
      </c>
      <c r="C384" s="868">
        <v>43759</v>
      </c>
      <c r="D384" s="866">
        <v>2019160985</v>
      </c>
      <c r="E384" s="866" t="s">
        <v>405</v>
      </c>
      <c r="F384" s="866" t="s">
        <v>275</v>
      </c>
    </row>
    <row r="385" spans="1:6" ht="15.75" thickBot="1">
      <c r="A385" s="890">
        <v>377</v>
      </c>
      <c r="B385" s="866" t="s">
        <v>1391</v>
      </c>
      <c r="C385" s="868">
        <v>43759</v>
      </c>
      <c r="D385" s="866">
        <v>2019160986</v>
      </c>
      <c r="E385" s="866" t="s">
        <v>405</v>
      </c>
      <c r="F385" s="866" t="s">
        <v>275</v>
      </c>
    </row>
    <row r="386" spans="1:6" ht="15.75" thickBot="1">
      <c r="A386" s="890">
        <v>378</v>
      </c>
      <c r="B386" s="866" t="s">
        <v>1392</v>
      </c>
      <c r="C386" s="868">
        <v>43759</v>
      </c>
      <c r="D386" s="866">
        <v>2019160987</v>
      </c>
      <c r="E386" s="866" t="s">
        <v>405</v>
      </c>
      <c r="F386" s="866" t="s">
        <v>275</v>
      </c>
    </row>
    <row r="387" spans="1:6" ht="15.75" thickBot="1">
      <c r="A387" s="890">
        <v>379</v>
      </c>
      <c r="B387" s="866" t="s">
        <v>1393</v>
      </c>
      <c r="C387" s="868">
        <v>43759</v>
      </c>
      <c r="D387" s="866">
        <v>2019160989</v>
      </c>
      <c r="E387" s="866" t="s">
        <v>405</v>
      </c>
      <c r="F387" s="866" t="s">
        <v>275</v>
      </c>
    </row>
    <row r="388" spans="1:6" ht="15.75" thickBot="1">
      <c r="A388" s="890">
        <v>380</v>
      </c>
      <c r="B388" s="866" t="s">
        <v>1394</v>
      </c>
      <c r="C388" s="868">
        <v>43759</v>
      </c>
      <c r="D388" s="866">
        <v>2019160993</v>
      </c>
      <c r="E388" s="866" t="s">
        <v>405</v>
      </c>
      <c r="F388" s="866" t="s">
        <v>275</v>
      </c>
    </row>
    <row r="389" spans="1:6" ht="15.75" thickBot="1">
      <c r="A389" s="890">
        <v>381</v>
      </c>
      <c r="B389" s="866" t="s">
        <v>1395</v>
      </c>
      <c r="C389" s="868">
        <v>43759</v>
      </c>
      <c r="D389" s="866">
        <v>2019160996</v>
      </c>
      <c r="E389" s="866" t="s">
        <v>405</v>
      </c>
      <c r="F389" s="866" t="s">
        <v>275</v>
      </c>
    </row>
    <row r="390" spans="1:6" ht="15.75" thickBot="1">
      <c r="A390" s="890">
        <v>382</v>
      </c>
      <c r="B390" s="866" t="s">
        <v>1396</v>
      </c>
      <c r="C390" s="868">
        <v>43759</v>
      </c>
      <c r="D390" s="866">
        <v>2019160998</v>
      </c>
      <c r="E390" s="866" t="s">
        <v>405</v>
      </c>
      <c r="F390" s="866" t="s">
        <v>275</v>
      </c>
    </row>
    <row r="391" spans="1:6" ht="15.75" thickBot="1">
      <c r="A391" s="890">
        <v>383</v>
      </c>
      <c r="B391" s="866" t="s">
        <v>1403</v>
      </c>
      <c r="C391" s="868">
        <v>43762</v>
      </c>
      <c r="D391" s="966">
        <v>2019162007</v>
      </c>
      <c r="E391" s="866" t="s">
        <v>405</v>
      </c>
      <c r="F391" s="866" t="s">
        <v>275</v>
      </c>
    </row>
    <row r="392" spans="1:6" ht="15.75" thickBot="1">
      <c r="A392" s="890">
        <v>384</v>
      </c>
      <c r="B392" s="866" t="s">
        <v>1404</v>
      </c>
      <c r="C392" s="868">
        <v>43762</v>
      </c>
      <c r="D392" s="966">
        <v>2019162064</v>
      </c>
      <c r="E392" s="866" t="s">
        <v>405</v>
      </c>
      <c r="F392" s="866" t="s">
        <v>275</v>
      </c>
    </row>
    <row r="393" spans="1:6" ht="15.75" thickBot="1">
      <c r="A393" s="890">
        <v>385</v>
      </c>
      <c r="B393" s="866" t="s">
        <v>1430</v>
      </c>
      <c r="C393" s="868">
        <v>43762</v>
      </c>
      <c r="D393" s="966">
        <v>2019162001</v>
      </c>
      <c r="E393" s="866" t="s">
        <v>405</v>
      </c>
      <c r="F393" s="866" t="s">
        <v>275</v>
      </c>
    </row>
    <row r="394" spans="1:6" ht="15.75" thickBot="1">
      <c r="A394" s="890">
        <v>386</v>
      </c>
      <c r="B394" s="866" t="s">
        <v>1429</v>
      </c>
      <c r="C394" s="868">
        <v>43762</v>
      </c>
      <c r="D394" s="966">
        <v>2019162004</v>
      </c>
      <c r="E394" s="866" t="s">
        <v>405</v>
      </c>
      <c r="F394" s="866" t="s">
        <v>275</v>
      </c>
    </row>
    <row r="395" spans="1:6" ht="15.75" thickBot="1">
      <c r="A395" s="890">
        <v>387</v>
      </c>
      <c r="B395" s="866" t="s">
        <v>1428</v>
      </c>
      <c r="C395" s="868">
        <v>43762</v>
      </c>
      <c r="D395" s="966">
        <v>2019162061</v>
      </c>
      <c r="E395" s="866" t="s">
        <v>405</v>
      </c>
      <c r="F395" s="866" t="s">
        <v>275</v>
      </c>
    </row>
    <row r="396" spans="1:6" ht="15.75" thickBot="1">
      <c r="A396" s="890">
        <v>388</v>
      </c>
      <c r="B396" s="866" t="s">
        <v>1427</v>
      </c>
      <c r="C396" s="868">
        <v>43762</v>
      </c>
      <c r="D396" s="966">
        <v>2019162066</v>
      </c>
      <c r="E396" s="866" t="s">
        <v>405</v>
      </c>
      <c r="F396" s="866" t="s">
        <v>275</v>
      </c>
    </row>
    <row r="397" spans="1:6" ht="15.75" thickBot="1">
      <c r="A397" s="866">
        <v>389</v>
      </c>
      <c r="B397" s="866" t="s">
        <v>1426</v>
      </c>
      <c r="C397" s="868">
        <v>43762</v>
      </c>
      <c r="D397" s="966">
        <v>2019162067</v>
      </c>
      <c r="E397" s="866" t="s">
        <v>405</v>
      </c>
      <c r="F397" s="866" t="s">
        <v>275</v>
      </c>
    </row>
    <row r="398" spans="1:6" ht="15.75" thickBot="1">
      <c r="A398" s="942">
        <v>390</v>
      </c>
      <c r="B398" s="866" t="s">
        <v>1425</v>
      </c>
      <c r="C398" s="868">
        <v>43762</v>
      </c>
      <c r="D398" s="966">
        <v>2019162068</v>
      </c>
      <c r="E398" s="866" t="s">
        <v>405</v>
      </c>
      <c r="F398" s="866" t="s">
        <v>275</v>
      </c>
    </row>
    <row r="399" spans="1:6" ht="15.75" thickBot="1">
      <c r="A399" s="942">
        <v>391</v>
      </c>
      <c r="B399" s="866" t="s">
        <v>1434</v>
      </c>
      <c r="C399" s="868">
        <v>43763</v>
      </c>
      <c r="D399" s="966">
        <v>2019162214</v>
      </c>
      <c r="E399" s="866" t="s">
        <v>405</v>
      </c>
      <c r="F399" s="866" t="s">
        <v>275</v>
      </c>
    </row>
    <row r="400" spans="1:6" ht="15.75" thickBot="1">
      <c r="A400" s="942">
        <v>392</v>
      </c>
      <c r="B400" s="866" t="s">
        <v>1433</v>
      </c>
      <c r="C400" s="868">
        <v>43763</v>
      </c>
      <c r="D400" s="966">
        <v>2019162218</v>
      </c>
      <c r="E400" s="866" t="s">
        <v>405</v>
      </c>
      <c r="F400" s="866" t="s">
        <v>275</v>
      </c>
    </row>
    <row r="401" spans="1:6" ht="15.75" thickBot="1">
      <c r="A401" s="942">
        <v>393</v>
      </c>
      <c r="B401" s="866" t="s">
        <v>1432</v>
      </c>
      <c r="C401" s="868">
        <v>43763</v>
      </c>
      <c r="D401" s="966">
        <v>2019162219</v>
      </c>
      <c r="E401" s="866" t="s">
        <v>405</v>
      </c>
      <c r="F401" s="866" t="s">
        <v>275</v>
      </c>
    </row>
    <row r="402" spans="1:6" ht="15.75" thickBot="1">
      <c r="A402" s="942">
        <v>394</v>
      </c>
      <c r="B402" s="866" t="s">
        <v>1431</v>
      </c>
      <c r="C402" s="868">
        <v>43763</v>
      </c>
      <c r="D402" s="966">
        <v>2019162221</v>
      </c>
      <c r="E402" s="866" t="s">
        <v>405</v>
      </c>
      <c r="F402" s="866" t="s">
        <v>275</v>
      </c>
    </row>
    <row r="403" spans="1:6" ht="15.75" thickBot="1">
      <c r="A403" s="942">
        <v>395</v>
      </c>
      <c r="B403" s="866" t="s">
        <v>1409</v>
      </c>
      <c r="C403" s="868">
        <v>43763</v>
      </c>
      <c r="D403" s="866">
        <v>2019162210</v>
      </c>
      <c r="E403" s="866" t="s">
        <v>405</v>
      </c>
      <c r="F403" s="866" t="s">
        <v>275</v>
      </c>
    </row>
    <row r="404" spans="1:6" ht="15.75" thickBot="1">
      <c r="A404" s="942">
        <v>396</v>
      </c>
      <c r="B404" s="866" t="s">
        <v>1410</v>
      </c>
      <c r="C404" s="868">
        <v>43765</v>
      </c>
      <c r="D404" s="866">
        <v>2019162615</v>
      </c>
      <c r="E404" s="942" t="s">
        <v>536</v>
      </c>
      <c r="F404" s="866" t="s">
        <v>275</v>
      </c>
    </row>
    <row r="405" spans="1:6" ht="15.75" thickBot="1">
      <c r="A405" s="942">
        <v>397</v>
      </c>
      <c r="B405" s="866" t="s">
        <v>1411</v>
      </c>
      <c r="C405" s="868">
        <v>43765</v>
      </c>
      <c r="D405" s="866">
        <v>2019162616</v>
      </c>
      <c r="E405" s="942" t="s">
        <v>536</v>
      </c>
      <c r="F405" s="866" t="s">
        <v>275</v>
      </c>
    </row>
    <row r="406" spans="1:6" ht="15.75" thickBot="1">
      <c r="A406" s="942">
        <v>398</v>
      </c>
      <c r="B406" s="866" t="s">
        <v>1412</v>
      </c>
      <c r="C406" s="868">
        <v>43765</v>
      </c>
      <c r="D406" s="866">
        <v>2019162617</v>
      </c>
      <c r="E406" s="942" t="s">
        <v>536</v>
      </c>
      <c r="F406" s="866" t="s">
        <v>275</v>
      </c>
    </row>
    <row r="407" spans="1:6" ht="15.75" thickBot="1">
      <c r="A407" s="942">
        <v>399</v>
      </c>
      <c r="B407" s="866" t="s">
        <v>1413</v>
      </c>
      <c r="C407" s="868">
        <v>43765</v>
      </c>
      <c r="D407" s="866">
        <v>2019162618</v>
      </c>
      <c r="E407" s="942" t="s">
        <v>536</v>
      </c>
      <c r="F407" s="866" t="s">
        <v>275</v>
      </c>
    </row>
    <row r="408" spans="1:6" ht="15.75" thickBot="1">
      <c r="A408" s="942">
        <v>400</v>
      </c>
      <c r="B408" s="956" t="s">
        <v>1414</v>
      </c>
      <c r="C408" s="868">
        <v>43765</v>
      </c>
      <c r="D408" s="866">
        <v>2019162619</v>
      </c>
      <c r="E408" s="942" t="s">
        <v>536</v>
      </c>
      <c r="F408" s="866" t="s">
        <v>275</v>
      </c>
    </row>
    <row r="409" spans="1:6" ht="15.75" thickBot="1">
      <c r="A409" s="942">
        <v>401</v>
      </c>
      <c r="B409" s="956" t="s">
        <v>1415</v>
      </c>
      <c r="C409" s="868">
        <v>43766</v>
      </c>
      <c r="D409" s="866">
        <v>2019162836</v>
      </c>
      <c r="E409" s="942" t="s">
        <v>536</v>
      </c>
      <c r="F409" s="866" t="s">
        <v>275</v>
      </c>
    </row>
    <row r="410" spans="1:6" ht="15.75" thickBot="1">
      <c r="A410" s="942">
        <v>402</v>
      </c>
      <c r="B410" s="956" t="s">
        <v>1416</v>
      </c>
      <c r="C410" s="868">
        <v>43766</v>
      </c>
      <c r="D410" s="866">
        <v>2019162837</v>
      </c>
      <c r="E410" s="942" t="s">
        <v>536</v>
      </c>
      <c r="F410" s="866" t="s">
        <v>275</v>
      </c>
    </row>
    <row r="411" spans="1:6" ht="15.75" thickBot="1">
      <c r="A411" s="942">
        <v>403</v>
      </c>
      <c r="B411" s="956" t="s">
        <v>1417</v>
      </c>
      <c r="C411" s="868">
        <v>43766</v>
      </c>
      <c r="D411" s="866">
        <v>2019162843</v>
      </c>
      <c r="E411" s="942" t="s">
        <v>536</v>
      </c>
      <c r="F411" s="866" t="s">
        <v>275</v>
      </c>
    </row>
    <row r="412" spans="1:6" ht="15.75" thickBot="1">
      <c r="A412" s="995">
        <v>404</v>
      </c>
      <c r="B412" t="s">
        <v>1440</v>
      </c>
      <c r="C412" s="996">
        <v>43770</v>
      </c>
      <c r="D412">
        <v>2019163976</v>
      </c>
      <c r="E412" s="887" t="s">
        <v>405</v>
      </c>
      <c r="F412" s="887" t="s">
        <v>275</v>
      </c>
    </row>
    <row r="413" spans="1:6" ht="15.75" thickBot="1">
      <c r="A413" s="867">
        <v>405</v>
      </c>
      <c r="B413" s="866" t="s">
        <v>1441</v>
      </c>
      <c r="C413" s="868">
        <v>43770</v>
      </c>
      <c r="D413" s="956">
        <v>2019163977</v>
      </c>
      <c r="E413" s="866" t="s">
        <v>405</v>
      </c>
      <c r="F413" s="866" t="s">
        <v>275</v>
      </c>
    </row>
  </sheetData>
  <autoFilter ref="E3:E33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I16"/>
  <sheetViews>
    <sheetView workbookViewId="0">
      <selection activeCell="G15" sqref="G15"/>
    </sheetView>
  </sheetViews>
  <sheetFormatPr defaultRowHeight="15"/>
  <cols>
    <col min="2" max="2" width="24.140625" customWidth="1"/>
    <col min="3" max="3" width="15" customWidth="1"/>
  </cols>
  <sheetData>
    <row r="1" spans="2:9" ht="15.75" thickBot="1"/>
    <row r="2" spans="2:9" ht="15" customHeight="1" thickBot="1">
      <c r="B2" s="59" t="s">
        <v>74</v>
      </c>
      <c r="C2" s="60" t="s">
        <v>75</v>
      </c>
      <c r="G2" t="s">
        <v>171</v>
      </c>
    </row>
    <row r="3" spans="2:9" ht="20.100000000000001" customHeight="1" thickBot="1">
      <c r="B3" s="61" t="s">
        <v>76</v>
      </c>
      <c r="C3" s="62" t="s">
        <v>77</v>
      </c>
      <c r="F3" t="s">
        <v>172</v>
      </c>
      <c r="G3" t="s">
        <v>173</v>
      </c>
    </row>
    <row r="4" spans="2:9" ht="20.100000000000001" customHeight="1" thickBot="1">
      <c r="B4" s="61" t="s">
        <v>78</v>
      </c>
      <c r="C4" s="62" t="s">
        <v>79</v>
      </c>
      <c r="D4" s="48"/>
    </row>
    <row r="5" spans="2:9" ht="20.100000000000001" customHeight="1" thickBot="1">
      <c r="B5" s="61" t="s">
        <v>80</v>
      </c>
      <c r="C5" s="62" t="s">
        <v>81</v>
      </c>
      <c r="D5" s="48"/>
    </row>
    <row r="6" spans="2:9" ht="20.100000000000001" customHeight="1" thickBot="1">
      <c r="B6" s="61" t="s">
        <v>82</v>
      </c>
      <c r="C6" s="62" t="s">
        <v>96</v>
      </c>
      <c r="D6" s="48"/>
    </row>
    <row r="7" spans="2:9" ht="20.100000000000001" customHeight="1" thickBot="1">
      <c r="B7" s="61" t="s">
        <v>83</v>
      </c>
      <c r="C7" s="62" t="s">
        <v>84</v>
      </c>
      <c r="D7" s="48"/>
    </row>
    <row r="8" spans="2:9" ht="20.100000000000001" customHeight="1" thickBot="1">
      <c r="B8" s="61" t="s">
        <v>85</v>
      </c>
      <c r="C8" s="62" t="s">
        <v>86</v>
      </c>
      <c r="D8" s="48"/>
      <c r="E8" s="48"/>
    </row>
    <row r="9" spans="2:9" ht="20.100000000000001" customHeight="1" thickBot="1">
      <c r="B9" s="61" t="s">
        <v>87</v>
      </c>
      <c r="C9" s="62" t="s">
        <v>88</v>
      </c>
      <c r="D9" s="48"/>
      <c r="E9" s="48"/>
    </row>
    <row r="10" spans="2:9" ht="20.100000000000001" customHeight="1" thickBot="1">
      <c r="B10" s="61" t="s">
        <v>123</v>
      </c>
      <c r="C10" s="62" t="s">
        <v>89</v>
      </c>
      <c r="D10" s="48"/>
      <c r="E10" s="48"/>
    </row>
    <row r="11" spans="2:9" ht="20.100000000000001" customHeight="1" thickBot="1">
      <c r="B11" s="61" t="s">
        <v>90</v>
      </c>
      <c r="C11" s="62" t="s">
        <v>91</v>
      </c>
      <c r="D11" s="48"/>
      <c r="E11" s="48"/>
    </row>
    <row r="12" spans="2:9" ht="20.100000000000001" customHeight="1" thickBot="1">
      <c r="B12" s="61" t="s">
        <v>92</v>
      </c>
      <c r="C12" s="62" t="s">
        <v>93</v>
      </c>
      <c r="D12" s="48"/>
    </row>
    <row r="13" spans="2:9" ht="20.100000000000001" customHeight="1" thickBot="1">
      <c r="B13" s="61" t="s">
        <v>94</v>
      </c>
      <c r="C13" s="62" t="s">
        <v>95</v>
      </c>
      <c r="D13" s="48"/>
    </row>
    <row r="15" spans="2:9" ht="75">
      <c r="B15" s="63" t="s">
        <v>630</v>
      </c>
      <c r="I15" s="50"/>
    </row>
    <row r="16" spans="2:9" ht="75">
      <c r="B16" s="63" t="s">
        <v>629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839"/>
  <sheetViews>
    <sheetView zoomScale="85" zoomScaleNormal="85" workbookViewId="0">
      <pane ySplit="5" topLeftCell="A21" activePane="bottomLeft" state="frozen"/>
      <selection activeCell="B3" sqref="B3"/>
      <selection pane="bottomLeft" activeCell="G49" sqref="G49"/>
    </sheetView>
  </sheetViews>
  <sheetFormatPr defaultColWidth="9.140625" defaultRowHeight="15"/>
  <cols>
    <col min="1" max="1" width="7.5703125" style="359" customWidth="1"/>
    <col min="2" max="2" width="11.28515625" style="353" customWidth="1"/>
    <col min="3" max="3" width="61.42578125" style="353" bestFit="1" customWidth="1"/>
    <col min="4" max="4" width="13.7109375" style="359" bestFit="1" customWidth="1"/>
    <col min="5" max="5" width="14.85546875" style="353" customWidth="1"/>
    <col min="6" max="6" width="9.140625" style="359"/>
    <col min="7" max="7" width="24.85546875" style="353" bestFit="1" customWidth="1"/>
    <col min="8" max="8" width="9.140625" style="353" customWidth="1"/>
    <col min="9" max="16384" width="9.140625" style="67"/>
  </cols>
  <sheetData>
    <row r="1" spans="1:12" s="48" customFormat="1" ht="15" customHeight="1">
      <c r="A1" s="1464"/>
      <c r="B1" s="1465"/>
      <c r="C1" s="1465"/>
      <c r="D1" s="1465"/>
      <c r="E1" s="1465"/>
      <c r="F1" s="1465"/>
      <c r="G1" s="1466"/>
      <c r="H1" s="57"/>
      <c r="I1" s="57"/>
      <c r="J1" s="57"/>
      <c r="K1" s="57"/>
    </row>
    <row r="2" spans="1:12" s="48" customFormat="1" ht="15" customHeight="1">
      <c r="A2" s="1458" t="s">
        <v>64</v>
      </c>
      <c r="B2" s="1459"/>
      <c r="C2" s="1459"/>
      <c r="D2" s="1459"/>
      <c r="E2" s="1459"/>
      <c r="F2" s="1459"/>
      <c r="G2" s="1460"/>
      <c r="H2" s="57"/>
      <c r="I2" s="57"/>
      <c r="J2" s="57"/>
      <c r="K2" s="57"/>
    </row>
    <row r="3" spans="1:12" s="48" customFormat="1" ht="15" customHeight="1">
      <c r="A3" s="1458" t="s">
        <v>230</v>
      </c>
      <c r="B3" s="1459"/>
      <c r="C3" s="1459"/>
      <c r="D3" s="1459"/>
      <c r="E3" s="1459"/>
      <c r="F3" s="1459"/>
      <c r="G3" s="1460"/>
      <c r="H3" s="57"/>
      <c r="I3" s="57"/>
      <c r="J3" s="57"/>
      <c r="K3" s="57"/>
    </row>
    <row r="4" spans="1:12" s="48" customFormat="1" ht="15" customHeight="1" thickBot="1">
      <c r="A4" s="1461"/>
      <c r="B4" s="1462"/>
      <c r="C4" s="1462"/>
      <c r="D4" s="1462"/>
      <c r="E4" s="1462"/>
      <c r="F4" s="1462"/>
      <c r="G4" s="1463"/>
      <c r="H4" s="57"/>
      <c r="I4" s="57"/>
      <c r="J4" s="57"/>
      <c r="K4" s="57"/>
    </row>
    <row r="5" spans="1:12" s="48" customFormat="1" ht="40.5" customHeight="1" thickBot="1">
      <c r="A5" s="515" t="s">
        <v>60</v>
      </c>
      <c r="B5" s="516" t="s">
        <v>61</v>
      </c>
      <c r="C5" s="516" t="s">
        <v>65</v>
      </c>
      <c r="D5" s="516" t="s">
        <v>231</v>
      </c>
      <c r="E5" s="518" t="s">
        <v>169</v>
      </c>
      <c r="F5" s="516" t="s">
        <v>62</v>
      </c>
      <c r="G5" s="517" t="s">
        <v>63</v>
      </c>
      <c r="H5" s="1457"/>
      <c r="I5" s="1457"/>
      <c r="J5" s="1457"/>
      <c r="K5" s="1457"/>
    </row>
    <row r="6" spans="1:12" s="48" customFormat="1" ht="9" customHeight="1">
      <c r="A6" s="486"/>
      <c r="B6" s="487"/>
      <c r="C6" s="487"/>
      <c r="D6" s="488"/>
      <c r="E6" s="487"/>
      <c r="F6" s="487"/>
      <c r="G6" s="504"/>
      <c r="H6" s="13"/>
      <c r="I6" s="13"/>
      <c r="J6" s="13"/>
      <c r="K6" s="5"/>
      <c r="L6" s="67"/>
    </row>
    <row r="7" spans="1:12" ht="15" customHeight="1">
      <c r="A7" s="505">
        <v>1</v>
      </c>
      <c r="B7" s="493"/>
      <c r="C7" s="494"/>
      <c r="D7" s="495"/>
      <c r="E7" s="496"/>
      <c r="F7" s="492"/>
      <c r="G7" s="506"/>
      <c r="H7" s="358"/>
      <c r="I7" s="358"/>
      <c r="J7" s="358"/>
    </row>
    <row r="8" spans="1:12" ht="15" customHeight="1">
      <c r="A8" s="507">
        <v>2</v>
      </c>
      <c r="B8" s="498"/>
      <c r="C8" s="499"/>
      <c r="D8" s="500"/>
      <c r="E8" s="499"/>
      <c r="F8" s="497"/>
      <c r="G8" s="508"/>
      <c r="H8" s="67"/>
    </row>
    <row r="9" spans="1:12">
      <c r="A9" s="507">
        <v>3</v>
      </c>
      <c r="B9" s="501"/>
      <c r="C9" s="499"/>
      <c r="D9" s="500"/>
      <c r="E9" s="499"/>
      <c r="F9" s="500"/>
      <c r="G9" s="508"/>
      <c r="H9" s="67"/>
    </row>
    <row r="10" spans="1:12">
      <c r="A10" s="507">
        <v>4</v>
      </c>
      <c r="B10" s="501"/>
      <c r="C10" s="499"/>
      <c r="D10" s="500"/>
      <c r="E10" s="499"/>
      <c r="F10" s="497"/>
      <c r="G10" s="508"/>
      <c r="H10" s="67"/>
    </row>
    <row r="11" spans="1:12">
      <c r="A11" s="507">
        <v>5</v>
      </c>
      <c r="B11" s="498"/>
      <c r="C11" s="499"/>
      <c r="D11" s="500"/>
      <c r="E11" s="499"/>
      <c r="F11" s="497"/>
      <c r="G11" s="508"/>
      <c r="H11" s="67"/>
    </row>
    <row r="12" spans="1:12">
      <c r="A12" s="507">
        <v>6</v>
      </c>
      <c r="B12" s="498"/>
      <c r="C12" s="499"/>
      <c r="D12" s="500"/>
      <c r="E12" s="499"/>
      <c r="F12" s="497"/>
      <c r="G12" s="508"/>
      <c r="H12" s="67"/>
    </row>
    <row r="13" spans="1:12">
      <c r="A13" s="507">
        <v>7</v>
      </c>
      <c r="B13" s="498"/>
      <c r="C13" s="499"/>
      <c r="D13" s="500"/>
      <c r="E13" s="499"/>
      <c r="F13" s="497"/>
      <c r="G13" s="508"/>
      <c r="H13" s="67"/>
    </row>
    <row r="14" spans="1:12">
      <c r="A14" s="507">
        <v>8</v>
      </c>
      <c r="B14" s="498"/>
      <c r="C14" s="499"/>
      <c r="D14" s="500"/>
      <c r="E14" s="499"/>
      <c r="F14" s="497"/>
      <c r="G14" s="508"/>
      <c r="H14" s="67"/>
    </row>
    <row r="15" spans="1:12">
      <c r="A15" s="507">
        <v>9</v>
      </c>
      <c r="B15" s="498"/>
      <c r="C15" s="499"/>
      <c r="D15" s="500"/>
      <c r="E15" s="499"/>
      <c r="F15" s="497"/>
      <c r="G15" s="508"/>
      <c r="H15" s="67"/>
    </row>
    <row r="16" spans="1:12">
      <c r="A16" s="507">
        <v>10</v>
      </c>
      <c r="B16" s="501"/>
      <c r="C16" s="499"/>
      <c r="D16" s="500"/>
      <c r="E16" s="499"/>
      <c r="F16" s="497"/>
      <c r="G16" s="508"/>
      <c r="H16" s="67"/>
    </row>
    <row r="17" spans="1:8">
      <c r="A17" s="507">
        <v>11</v>
      </c>
      <c r="B17" s="498"/>
      <c r="C17" s="499"/>
      <c r="D17" s="500"/>
      <c r="E17" s="499"/>
      <c r="F17" s="497"/>
      <c r="G17" s="508"/>
      <c r="H17" s="67"/>
    </row>
    <row r="18" spans="1:8">
      <c r="A18" s="507">
        <v>12</v>
      </c>
      <c r="B18" s="498"/>
      <c r="C18" s="499"/>
      <c r="D18" s="500"/>
      <c r="E18" s="499"/>
      <c r="F18" s="500"/>
      <c r="G18" s="508"/>
      <c r="H18" s="67"/>
    </row>
    <row r="19" spans="1:8">
      <c r="A19" s="507">
        <v>13</v>
      </c>
      <c r="B19" s="501"/>
      <c r="C19" s="499"/>
      <c r="D19" s="500"/>
      <c r="E19" s="499"/>
      <c r="F19" s="497"/>
      <c r="G19" s="508"/>
      <c r="H19" s="67"/>
    </row>
    <row r="20" spans="1:8">
      <c r="A20" s="507">
        <v>14</v>
      </c>
      <c r="B20" s="498"/>
      <c r="C20" s="499"/>
      <c r="D20" s="500"/>
      <c r="E20" s="499"/>
      <c r="F20" s="500"/>
      <c r="G20" s="508"/>
      <c r="H20" s="67"/>
    </row>
    <row r="21" spans="1:8">
      <c r="A21" s="507">
        <v>15</v>
      </c>
      <c r="B21" s="501"/>
      <c r="C21" s="499"/>
      <c r="D21" s="500"/>
      <c r="E21" s="499"/>
      <c r="F21" s="497"/>
      <c r="G21" s="508"/>
      <c r="H21" s="67"/>
    </row>
    <row r="22" spans="1:8">
      <c r="A22" s="507">
        <v>16</v>
      </c>
      <c r="B22" s="501"/>
      <c r="C22" s="499"/>
      <c r="D22" s="500"/>
      <c r="E22" s="499"/>
      <c r="F22" s="500"/>
      <c r="G22" s="508"/>
      <c r="H22" s="67"/>
    </row>
    <row r="23" spans="1:8">
      <c r="A23" s="507">
        <v>17</v>
      </c>
      <c r="B23" s="498"/>
      <c r="C23" s="499"/>
      <c r="D23" s="500"/>
      <c r="E23" s="499"/>
      <c r="F23" s="500"/>
      <c r="G23" s="508"/>
      <c r="H23" s="67"/>
    </row>
    <row r="24" spans="1:8">
      <c r="A24" s="507">
        <v>18</v>
      </c>
      <c r="B24" s="498"/>
      <c r="C24" s="499"/>
      <c r="D24" s="500"/>
      <c r="E24" s="499"/>
      <c r="F24" s="500"/>
      <c r="G24" s="508"/>
      <c r="H24" s="67"/>
    </row>
    <row r="25" spans="1:8">
      <c r="A25" s="507">
        <v>19</v>
      </c>
      <c r="B25" s="498"/>
      <c r="C25" s="499"/>
      <c r="D25" s="500"/>
      <c r="E25" s="499"/>
      <c r="F25" s="500"/>
      <c r="G25" s="508"/>
      <c r="H25" s="67"/>
    </row>
    <row r="26" spans="1:8">
      <c r="A26" s="507">
        <v>20</v>
      </c>
      <c r="B26" s="501"/>
      <c r="C26" s="499"/>
      <c r="D26" s="500"/>
      <c r="E26" s="499"/>
      <c r="F26" s="497"/>
      <c r="G26" s="508"/>
      <c r="H26" s="67"/>
    </row>
    <row r="27" spans="1:8">
      <c r="A27" s="507">
        <v>21</v>
      </c>
      <c r="B27" s="498"/>
      <c r="C27" s="499"/>
      <c r="D27" s="500"/>
      <c r="E27" s="499"/>
      <c r="F27" s="500"/>
      <c r="G27" s="508"/>
      <c r="H27" s="67"/>
    </row>
    <row r="28" spans="1:8">
      <c r="A28" s="507">
        <v>22</v>
      </c>
      <c r="B28" s="501"/>
      <c r="C28" s="499"/>
      <c r="D28" s="500"/>
      <c r="E28" s="499"/>
      <c r="F28" s="497"/>
      <c r="G28" s="508"/>
      <c r="H28" s="67"/>
    </row>
    <row r="29" spans="1:8">
      <c r="A29" s="507">
        <v>23</v>
      </c>
      <c r="B29" s="498"/>
      <c r="C29" s="499"/>
      <c r="D29" s="500"/>
      <c r="E29" s="499"/>
      <c r="F29" s="497"/>
      <c r="G29" s="508"/>
      <c r="H29" s="67"/>
    </row>
    <row r="30" spans="1:8">
      <c r="A30" s="507">
        <v>24</v>
      </c>
      <c r="B30" s="498"/>
      <c r="C30" s="499"/>
      <c r="D30" s="500"/>
      <c r="E30" s="499"/>
      <c r="F30" s="497"/>
      <c r="G30" s="508"/>
      <c r="H30" s="67"/>
    </row>
    <row r="31" spans="1:8">
      <c r="A31" s="507">
        <v>25</v>
      </c>
      <c r="B31" s="498"/>
      <c r="C31" s="499"/>
      <c r="D31" s="500"/>
      <c r="E31" s="499"/>
      <c r="F31" s="497"/>
      <c r="G31" s="508"/>
      <c r="H31" s="67"/>
    </row>
    <row r="32" spans="1:8">
      <c r="A32" s="507">
        <v>26</v>
      </c>
      <c r="B32" s="501"/>
      <c r="C32" s="499"/>
      <c r="D32" s="500"/>
      <c r="E32" s="499"/>
      <c r="F32" s="500"/>
      <c r="G32" s="508"/>
      <c r="H32" s="67"/>
    </row>
    <row r="33" spans="1:8">
      <c r="A33" s="507">
        <v>27</v>
      </c>
      <c r="B33" s="498"/>
      <c r="C33" s="499"/>
      <c r="D33" s="500"/>
      <c r="E33" s="499"/>
      <c r="F33" s="500"/>
      <c r="G33" s="508"/>
      <c r="H33" s="67"/>
    </row>
    <row r="34" spans="1:8">
      <c r="A34" s="507">
        <v>28</v>
      </c>
      <c r="B34" s="498"/>
      <c r="C34" s="499"/>
      <c r="D34" s="500"/>
      <c r="E34" s="499"/>
      <c r="F34" s="500"/>
      <c r="G34" s="508"/>
      <c r="H34" s="67"/>
    </row>
    <row r="35" spans="1:8">
      <c r="A35" s="507">
        <v>29</v>
      </c>
      <c r="B35" s="501"/>
      <c r="C35" s="499"/>
      <c r="D35" s="500"/>
      <c r="E35" s="499"/>
      <c r="F35" s="497"/>
      <c r="G35" s="508"/>
      <c r="H35" s="67"/>
    </row>
    <row r="36" spans="1:8">
      <c r="A36" s="507">
        <v>30</v>
      </c>
      <c r="B36" s="498"/>
      <c r="C36" s="499"/>
      <c r="D36" s="500"/>
      <c r="E36" s="499"/>
      <c r="F36" s="500"/>
      <c r="G36" s="508"/>
      <c r="H36" s="67"/>
    </row>
    <row r="37" spans="1:8">
      <c r="A37" s="507">
        <v>31</v>
      </c>
      <c r="B37" s="498"/>
      <c r="C37" s="499"/>
      <c r="D37" s="500"/>
      <c r="E37" s="499"/>
      <c r="F37" s="497"/>
      <c r="G37" s="508"/>
      <c r="H37" s="67"/>
    </row>
    <row r="38" spans="1:8">
      <c r="A38" s="507">
        <v>32</v>
      </c>
      <c r="B38" s="498"/>
      <c r="C38" s="499"/>
      <c r="D38" s="500"/>
      <c r="E38" s="499"/>
      <c r="F38" s="500"/>
      <c r="G38" s="508"/>
      <c r="H38" s="67"/>
    </row>
    <row r="39" spans="1:8" hidden="1">
      <c r="A39" s="507">
        <v>33</v>
      </c>
      <c r="B39" s="498"/>
      <c r="C39" s="499"/>
      <c r="D39" s="500"/>
      <c r="E39" s="499"/>
      <c r="F39" s="500"/>
      <c r="G39" s="508"/>
      <c r="H39" s="67"/>
    </row>
    <row r="40" spans="1:8" hidden="1">
      <c r="A40" s="507">
        <v>34</v>
      </c>
      <c r="B40" s="501"/>
      <c r="C40" s="499"/>
      <c r="D40" s="500"/>
      <c r="E40" s="499"/>
      <c r="F40" s="497"/>
      <c r="G40" s="508"/>
      <c r="H40" s="67"/>
    </row>
    <row r="41" spans="1:8">
      <c r="A41" s="507">
        <v>35</v>
      </c>
      <c r="B41" s="498"/>
      <c r="C41" s="499"/>
      <c r="D41" s="500"/>
      <c r="E41" s="499"/>
      <c r="F41" s="497"/>
      <c r="G41" s="508"/>
      <c r="H41" s="67"/>
    </row>
    <row r="42" spans="1:8">
      <c r="A42" s="507">
        <v>36</v>
      </c>
      <c r="B42" s="498"/>
      <c r="C42" s="499"/>
      <c r="D42" s="500"/>
      <c r="E42" s="499"/>
      <c r="F42" s="497"/>
      <c r="G42" s="508"/>
      <c r="H42" s="67"/>
    </row>
    <row r="43" spans="1:8">
      <c r="A43" s="507">
        <v>37</v>
      </c>
      <c r="B43" s="501"/>
      <c r="C43" s="499"/>
      <c r="D43" s="500"/>
      <c r="E43" s="499"/>
      <c r="F43" s="500"/>
      <c r="G43" s="508"/>
      <c r="H43" s="67"/>
    </row>
    <row r="44" spans="1:8">
      <c r="A44" s="507">
        <v>38</v>
      </c>
      <c r="B44" s="498"/>
      <c r="C44" s="499"/>
      <c r="D44" s="500"/>
      <c r="E44" s="499"/>
      <c r="F44" s="500"/>
      <c r="G44" s="508"/>
      <c r="H44" s="67"/>
    </row>
    <row r="45" spans="1:8">
      <c r="A45" s="507">
        <v>39</v>
      </c>
      <c r="B45" s="501"/>
      <c r="C45" s="499"/>
      <c r="D45" s="500"/>
      <c r="E45" s="499"/>
      <c r="F45" s="500"/>
      <c r="G45" s="508"/>
      <c r="H45" s="67"/>
    </row>
    <row r="46" spans="1:8">
      <c r="A46" s="507">
        <v>40</v>
      </c>
      <c r="B46" s="501"/>
      <c r="C46" s="499"/>
      <c r="D46" s="500"/>
      <c r="E46" s="499"/>
      <c r="F46" s="497"/>
      <c r="G46" s="508"/>
      <c r="H46" s="67"/>
    </row>
    <row r="47" spans="1:8">
      <c r="A47" s="507">
        <v>41</v>
      </c>
      <c r="B47" s="498"/>
      <c r="C47" s="499"/>
      <c r="D47" s="500"/>
      <c r="E47" s="499"/>
      <c r="F47" s="497"/>
      <c r="G47" s="508"/>
      <c r="H47" s="67"/>
    </row>
    <row r="48" spans="1:8">
      <c r="A48" s="507">
        <v>42</v>
      </c>
      <c r="B48" s="498"/>
      <c r="C48" s="499"/>
      <c r="D48" s="500"/>
      <c r="E48" s="499"/>
      <c r="F48" s="497"/>
      <c r="G48" s="508"/>
      <c r="H48" s="67"/>
    </row>
    <row r="49" spans="1:8">
      <c r="A49" s="507">
        <v>43</v>
      </c>
      <c r="B49" s="501"/>
      <c r="C49" s="499"/>
      <c r="D49" s="500"/>
      <c r="E49" s="499"/>
      <c r="F49" s="497"/>
      <c r="G49" s="508"/>
      <c r="H49" s="67"/>
    </row>
    <row r="50" spans="1:8">
      <c r="A50" s="507">
        <v>44</v>
      </c>
      <c r="B50" s="501"/>
      <c r="C50" s="499"/>
      <c r="D50" s="500"/>
      <c r="E50" s="499"/>
      <c r="F50" s="497"/>
      <c r="G50" s="508"/>
      <c r="H50" s="67"/>
    </row>
    <row r="51" spans="1:8">
      <c r="A51" s="507">
        <v>45</v>
      </c>
      <c r="B51" s="501"/>
      <c r="C51" s="499"/>
      <c r="D51" s="500"/>
      <c r="E51" s="499"/>
      <c r="F51" s="500"/>
      <c r="G51" s="508"/>
      <c r="H51" s="67"/>
    </row>
    <row r="52" spans="1:8">
      <c r="A52" s="507">
        <v>46</v>
      </c>
      <c r="B52" s="501"/>
      <c r="C52" s="499"/>
      <c r="D52" s="500"/>
      <c r="E52" s="499"/>
      <c r="F52" s="500"/>
      <c r="G52" s="508"/>
      <c r="H52" s="67"/>
    </row>
    <row r="53" spans="1:8">
      <c r="A53" s="507">
        <v>47</v>
      </c>
      <c r="B53" s="498"/>
      <c r="C53" s="502"/>
      <c r="D53" s="497"/>
      <c r="E53" s="499"/>
      <c r="F53" s="500"/>
      <c r="G53" s="508"/>
      <c r="H53" s="67"/>
    </row>
    <row r="54" spans="1:8">
      <c r="A54" s="507">
        <v>48</v>
      </c>
      <c r="B54" s="498"/>
      <c r="C54" s="499"/>
      <c r="D54" s="500"/>
      <c r="E54" s="499"/>
      <c r="F54" s="500"/>
      <c r="G54" s="508"/>
      <c r="H54" s="67"/>
    </row>
    <row r="55" spans="1:8">
      <c r="A55" s="507">
        <v>49</v>
      </c>
      <c r="B55" s="498"/>
      <c r="C55" s="502"/>
      <c r="D55" s="497"/>
      <c r="E55" s="499"/>
      <c r="F55" s="500"/>
      <c r="G55" s="508"/>
      <c r="H55" s="67"/>
    </row>
    <row r="56" spans="1:8">
      <c r="A56" s="507">
        <v>50</v>
      </c>
      <c r="B56" s="498"/>
      <c r="C56" s="499"/>
      <c r="D56" s="500"/>
      <c r="E56" s="499"/>
      <c r="F56" s="503"/>
      <c r="G56" s="508"/>
      <c r="H56" s="67"/>
    </row>
    <row r="57" spans="1:8">
      <c r="A57" s="507">
        <v>51</v>
      </c>
      <c r="B57" s="498"/>
      <c r="C57" s="499"/>
      <c r="D57" s="500"/>
      <c r="E57" s="499"/>
      <c r="F57" s="500"/>
      <c r="G57" s="508"/>
      <c r="H57" s="67"/>
    </row>
    <row r="58" spans="1:8">
      <c r="A58" s="507">
        <v>52</v>
      </c>
      <c r="B58" s="501"/>
      <c r="C58" s="499"/>
      <c r="D58" s="500"/>
      <c r="E58" s="499"/>
      <c r="F58" s="500"/>
      <c r="G58" s="508"/>
      <c r="H58" s="67"/>
    </row>
    <row r="59" spans="1:8">
      <c r="A59" s="507">
        <v>53</v>
      </c>
      <c r="B59" s="501"/>
      <c r="C59" s="499"/>
      <c r="D59" s="500"/>
      <c r="E59" s="499"/>
      <c r="F59" s="500"/>
      <c r="G59" s="508"/>
      <c r="H59" s="67"/>
    </row>
    <row r="60" spans="1:8">
      <c r="A60" s="507">
        <v>54</v>
      </c>
      <c r="B60" s="498"/>
      <c r="C60" s="499"/>
      <c r="D60" s="500"/>
      <c r="E60" s="499"/>
      <c r="F60" s="500"/>
      <c r="G60" s="508"/>
      <c r="H60" s="67"/>
    </row>
    <row r="61" spans="1:8">
      <c r="A61" s="507">
        <v>55</v>
      </c>
      <c r="B61" s="501"/>
      <c r="C61" s="499"/>
      <c r="D61" s="500"/>
      <c r="E61" s="499"/>
      <c r="F61" s="500"/>
      <c r="G61" s="508"/>
      <c r="H61" s="67"/>
    </row>
    <row r="62" spans="1:8">
      <c r="A62" s="507">
        <v>56</v>
      </c>
      <c r="B62" s="501"/>
      <c r="C62" s="499"/>
      <c r="D62" s="500"/>
      <c r="E62" s="499"/>
      <c r="F62" s="500"/>
      <c r="G62" s="508"/>
      <c r="H62" s="67"/>
    </row>
    <row r="63" spans="1:8">
      <c r="A63" s="507">
        <v>57</v>
      </c>
      <c r="B63" s="501"/>
      <c r="C63" s="499"/>
      <c r="D63" s="500"/>
      <c r="E63" s="499"/>
      <c r="F63" s="500"/>
      <c r="G63" s="508"/>
      <c r="H63" s="67"/>
    </row>
    <row r="64" spans="1:8">
      <c r="A64" s="507">
        <v>58</v>
      </c>
      <c r="B64" s="498"/>
      <c r="C64" s="499"/>
      <c r="D64" s="500"/>
      <c r="E64" s="499"/>
      <c r="F64" s="500"/>
      <c r="G64" s="508"/>
      <c r="H64" s="67"/>
    </row>
    <row r="65" spans="1:8">
      <c r="A65" s="507">
        <v>59</v>
      </c>
      <c r="B65" s="498"/>
      <c r="C65" s="499"/>
      <c r="D65" s="500"/>
      <c r="E65" s="499"/>
      <c r="F65" s="500"/>
      <c r="G65" s="508"/>
      <c r="H65" s="67"/>
    </row>
    <row r="66" spans="1:8" ht="15.75" thickBot="1">
      <c r="A66" s="509">
        <v>60</v>
      </c>
      <c r="B66" s="510"/>
      <c r="C66" s="511"/>
      <c r="D66" s="512"/>
      <c r="E66" s="511"/>
      <c r="F66" s="513"/>
      <c r="G66" s="514"/>
      <c r="H66" s="67"/>
    </row>
    <row r="67" spans="1:8">
      <c r="A67" s="355"/>
      <c r="B67" s="490"/>
      <c r="H67" s="67"/>
    </row>
    <row r="68" spans="1:8">
      <c r="A68" s="355"/>
      <c r="B68" s="490"/>
      <c r="H68" s="67"/>
    </row>
    <row r="69" spans="1:8">
      <c r="B69" s="490"/>
      <c r="D69" s="355"/>
      <c r="H69" s="67"/>
    </row>
    <row r="70" spans="1:8">
      <c r="B70" s="490"/>
      <c r="H70" s="67"/>
    </row>
    <row r="71" spans="1:8">
      <c r="A71" s="355"/>
      <c r="B71" s="490"/>
      <c r="H71" s="67"/>
    </row>
    <row r="72" spans="1:8">
      <c r="A72" s="355"/>
      <c r="B72" s="490"/>
    </row>
    <row r="73" spans="1:8">
      <c r="B73" s="490"/>
    </row>
    <row r="74" spans="1:8">
      <c r="B74" s="490"/>
    </row>
    <row r="75" spans="1:8">
      <c r="A75" s="355"/>
      <c r="B75" s="490"/>
    </row>
    <row r="76" spans="1:8">
      <c r="A76" s="355"/>
      <c r="B76" s="490"/>
    </row>
    <row r="77" spans="1:8">
      <c r="B77" s="490"/>
    </row>
    <row r="79" spans="1:8">
      <c r="A79" s="355"/>
      <c r="B79" s="490"/>
    </row>
    <row r="80" spans="1:8">
      <c r="A80" s="355"/>
      <c r="B80" s="490"/>
      <c r="D80" s="355"/>
    </row>
    <row r="81" spans="1:4">
      <c r="B81" s="490"/>
    </row>
    <row r="82" spans="1:4">
      <c r="B82" s="490"/>
    </row>
    <row r="83" spans="1:4">
      <c r="A83" s="355"/>
      <c r="B83" s="490"/>
    </row>
    <row r="84" spans="1:4">
      <c r="A84" s="355"/>
      <c r="B84" s="490"/>
    </row>
    <row r="85" spans="1:4">
      <c r="B85" s="490"/>
    </row>
    <row r="86" spans="1:4">
      <c r="B86" s="490"/>
    </row>
    <row r="87" spans="1:4">
      <c r="A87" s="355"/>
      <c r="B87" s="490"/>
      <c r="D87" s="355"/>
    </row>
    <row r="88" spans="1:4">
      <c r="A88" s="355"/>
      <c r="B88" s="490"/>
    </row>
    <row r="89" spans="1:4">
      <c r="B89" s="490"/>
    </row>
    <row r="90" spans="1:4">
      <c r="B90" s="490"/>
    </row>
    <row r="91" spans="1:4">
      <c r="A91" s="355"/>
      <c r="B91" s="490"/>
    </row>
    <row r="92" spans="1:4">
      <c r="A92" s="355"/>
      <c r="B92" s="490"/>
      <c r="D92" s="355"/>
    </row>
    <row r="93" spans="1:4">
      <c r="B93" s="490"/>
      <c r="D93" s="355"/>
    </row>
    <row r="94" spans="1:4">
      <c r="B94" s="490"/>
    </row>
    <row r="95" spans="1:4">
      <c r="A95" s="355"/>
      <c r="B95" s="490"/>
    </row>
    <row r="96" spans="1:4">
      <c r="A96" s="355"/>
      <c r="B96" s="490"/>
      <c r="D96" s="355"/>
    </row>
    <row r="97" spans="1:4">
      <c r="B97" s="490"/>
    </row>
    <row r="98" spans="1:4">
      <c r="B98" s="490"/>
    </row>
    <row r="99" spans="1:4" ht="15" customHeight="1">
      <c r="A99" s="355"/>
      <c r="B99" s="490"/>
      <c r="C99" s="356"/>
      <c r="D99" s="355"/>
    </row>
    <row r="100" spans="1:4" ht="15" customHeight="1">
      <c r="A100" s="355"/>
      <c r="B100" s="490"/>
      <c r="C100" s="357"/>
      <c r="D100" s="491"/>
    </row>
    <row r="101" spans="1:4">
      <c r="B101" s="490"/>
      <c r="C101" s="354"/>
      <c r="D101" s="355"/>
    </row>
    <row r="102" spans="1:4">
      <c r="B102" s="489"/>
    </row>
    <row r="103" spans="1:4">
      <c r="A103" s="355"/>
      <c r="B103" s="489"/>
    </row>
    <row r="104" spans="1:4">
      <c r="A104" s="355"/>
      <c r="B104" s="489"/>
    </row>
    <row r="105" spans="1:4">
      <c r="B105" s="489"/>
    </row>
    <row r="106" spans="1:4">
      <c r="B106" s="489"/>
      <c r="D106" s="355"/>
    </row>
    <row r="107" spans="1:4">
      <c r="A107" s="355"/>
      <c r="B107" s="489"/>
    </row>
    <row r="108" spans="1:4">
      <c r="A108" s="355"/>
      <c r="B108" s="490"/>
    </row>
    <row r="109" spans="1:4">
      <c r="B109" s="490"/>
    </row>
    <row r="110" spans="1:4">
      <c r="B110" s="490"/>
    </row>
    <row r="111" spans="1:4">
      <c r="A111" s="355"/>
      <c r="B111" s="490"/>
    </row>
    <row r="112" spans="1:4">
      <c r="A112" s="355"/>
      <c r="B112" s="490"/>
    </row>
    <row r="113" spans="1:4">
      <c r="B113" s="490"/>
    </row>
    <row r="114" spans="1:4">
      <c r="B114" s="490"/>
    </row>
    <row r="115" spans="1:4">
      <c r="A115" s="355"/>
      <c r="B115" s="490"/>
      <c r="D115" s="355"/>
    </row>
    <row r="116" spans="1:4">
      <c r="A116" s="355"/>
    </row>
    <row r="117" spans="1:4">
      <c r="B117" s="490"/>
    </row>
    <row r="118" spans="1:4">
      <c r="B118" s="490"/>
    </row>
    <row r="119" spans="1:4">
      <c r="A119" s="355"/>
      <c r="B119" s="490"/>
      <c r="D119" s="355"/>
    </row>
    <row r="120" spans="1:4">
      <c r="A120" s="355"/>
      <c r="B120" s="490"/>
      <c r="D120" s="355"/>
    </row>
    <row r="121" spans="1:4">
      <c r="B121" s="490"/>
    </row>
    <row r="122" spans="1:4">
      <c r="B122" s="490"/>
    </row>
    <row r="123" spans="1:4">
      <c r="A123" s="355"/>
      <c r="B123" s="490"/>
    </row>
    <row r="124" spans="1:4">
      <c r="A124" s="355"/>
      <c r="B124" s="490"/>
    </row>
    <row r="125" spans="1:4">
      <c r="B125" s="490"/>
    </row>
    <row r="126" spans="1:4">
      <c r="B126" s="490"/>
    </row>
    <row r="127" spans="1:4">
      <c r="A127" s="355"/>
      <c r="B127" s="490"/>
    </row>
    <row r="128" spans="1:4">
      <c r="A128" s="355"/>
      <c r="B128" s="490"/>
    </row>
    <row r="129" spans="1:4">
      <c r="B129" s="490"/>
    </row>
    <row r="130" spans="1:4">
      <c r="B130" s="490"/>
    </row>
    <row r="131" spans="1:4">
      <c r="A131" s="355"/>
      <c r="B131" s="490"/>
    </row>
    <row r="132" spans="1:4">
      <c r="A132" s="355"/>
      <c r="B132" s="490"/>
    </row>
    <row r="133" spans="1:4">
      <c r="B133" s="490"/>
    </row>
    <row r="134" spans="1:4">
      <c r="B134" s="490"/>
      <c r="D134" s="355"/>
    </row>
    <row r="135" spans="1:4">
      <c r="A135" s="355"/>
      <c r="B135" s="490"/>
    </row>
    <row r="136" spans="1:4">
      <c r="A136" s="355"/>
      <c r="B136" s="490"/>
    </row>
    <row r="137" spans="1:4">
      <c r="B137" s="490"/>
      <c r="D137" s="355"/>
    </row>
    <row r="138" spans="1:4">
      <c r="B138" s="490"/>
      <c r="D138" s="355"/>
    </row>
    <row r="139" spans="1:4">
      <c r="A139" s="355"/>
      <c r="B139" s="490"/>
      <c r="D139" s="355"/>
    </row>
    <row r="140" spans="1:4">
      <c r="A140" s="355"/>
      <c r="B140" s="490"/>
    </row>
    <row r="141" spans="1:4">
      <c r="B141" s="490"/>
    </row>
    <row r="142" spans="1:4">
      <c r="B142" s="490"/>
    </row>
    <row r="143" spans="1:4">
      <c r="A143" s="355"/>
      <c r="B143" s="490"/>
    </row>
    <row r="144" spans="1:4">
      <c r="A144" s="355"/>
      <c r="B144" s="490"/>
      <c r="D144" s="355"/>
    </row>
    <row r="145" spans="1:4" ht="12" customHeight="1">
      <c r="B145" s="490"/>
    </row>
    <row r="146" spans="1:4" ht="13.5" customHeight="1">
      <c r="B146" s="490"/>
    </row>
    <row r="147" spans="1:4" hidden="1">
      <c r="A147" s="355"/>
      <c r="B147" s="490"/>
    </row>
    <row r="148" spans="1:4" hidden="1">
      <c r="A148" s="355"/>
      <c r="B148" s="490"/>
    </row>
    <row r="149" spans="1:4" hidden="1">
      <c r="B149" s="490"/>
    </row>
    <row r="150" spans="1:4" hidden="1">
      <c r="B150" s="490"/>
    </row>
    <row r="151" spans="1:4" hidden="1">
      <c r="A151" s="355"/>
      <c r="B151" s="490"/>
    </row>
    <row r="152" spans="1:4" hidden="1">
      <c r="A152" s="355"/>
      <c r="B152" s="490"/>
    </row>
    <row r="153" spans="1:4" hidden="1">
      <c r="B153" s="490"/>
    </row>
    <row r="154" spans="1:4">
      <c r="B154" s="490"/>
      <c r="D154" s="355"/>
    </row>
    <row r="155" spans="1:4">
      <c r="A155" s="355"/>
      <c r="B155" s="490"/>
      <c r="D155" s="355"/>
    </row>
    <row r="156" spans="1:4">
      <c r="A156" s="355"/>
      <c r="B156" s="490"/>
    </row>
    <row r="157" spans="1:4">
      <c r="B157" s="490"/>
    </row>
    <row r="158" spans="1:4">
      <c r="B158" s="490"/>
    </row>
    <row r="159" spans="1:4">
      <c r="A159" s="355"/>
      <c r="B159" s="490"/>
      <c r="D159" s="355"/>
    </row>
    <row r="160" spans="1:4">
      <c r="A160" s="355"/>
      <c r="B160" s="490"/>
    </row>
    <row r="161" spans="1:4">
      <c r="B161" s="490"/>
    </row>
    <row r="162" spans="1:4">
      <c r="B162" s="490"/>
      <c r="D162" s="355"/>
    </row>
    <row r="163" spans="1:4">
      <c r="A163" s="355"/>
      <c r="B163" s="490"/>
      <c r="D163" s="355"/>
    </row>
    <row r="164" spans="1:4">
      <c r="A164" s="355"/>
      <c r="B164" s="490"/>
    </row>
    <row r="165" spans="1:4">
      <c r="B165" s="490"/>
    </row>
    <row r="166" spans="1:4">
      <c r="B166" s="490"/>
      <c r="D166" s="355"/>
    </row>
    <row r="167" spans="1:4">
      <c r="A167" s="355"/>
      <c r="B167" s="490"/>
    </row>
    <row r="168" spans="1:4">
      <c r="A168" s="355"/>
      <c r="B168" s="490"/>
      <c r="D168" s="355"/>
    </row>
    <row r="169" spans="1:4">
      <c r="B169" s="490"/>
    </row>
    <row r="170" spans="1:4">
      <c r="B170" s="490"/>
    </row>
    <row r="171" spans="1:4">
      <c r="A171" s="355"/>
      <c r="B171" s="490"/>
      <c r="D171" s="355"/>
    </row>
    <row r="172" spans="1:4">
      <c r="A172" s="355"/>
      <c r="B172" s="490"/>
      <c r="D172" s="355"/>
    </row>
    <row r="173" spans="1:4">
      <c r="B173" s="490"/>
    </row>
    <row r="174" spans="1:4">
      <c r="B174" s="490"/>
    </row>
    <row r="175" spans="1:4">
      <c r="A175" s="355"/>
      <c r="B175" s="490"/>
    </row>
    <row r="176" spans="1:4">
      <c r="A176" s="355"/>
      <c r="B176" s="490"/>
      <c r="D176" s="355"/>
    </row>
    <row r="177" spans="1:4">
      <c r="B177" s="490"/>
      <c r="D177" s="355"/>
    </row>
    <row r="178" spans="1:4">
      <c r="B178" s="490"/>
      <c r="D178" s="355"/>
    </row>
    <row r="179" spans="1:4">
      <c r="A179" s="355"/>
      <c r="B179" s="490"/>
      <c r="D179" s="355"/>
    </row>
    <row r="180" spans="1:4">
      <c r="A180" s="355"/>
      <c r="B180" s="490"/>
    </row>
    <row r="181" spans="1:4">
      <c r="B181" s="490"/>
      <c r="D181" s="355"/>
    </row>
    <row r="182" spans="1:4">
      <c r="B182" s="490"/>
    </row>
    <row r="183" spans="1:4">
      <c r="A183" s="355"/>
      <c r="B183" s="490"/>
    </row>
    <row r="184" spans="1:4">
      <c r="A184" s="355"/>
      <c r="B184" s="490"/>
    </row>
    <row r="185" spans="1:4">
      <c r="B185" s="490"/>
    </row>
    <row r="186" spans="1:4">
      <c r="B186" s="490"/>
      <c r="D186" s="355"/>
    </row>
    <row r="187" spans="1:4">
      <c r="A187" s="355"/>
      <c r="B187" s="490"/>
      <c r="D187" s="355"/>
    </row>
    <row r="188" spans="1:4">
      <c r="A188" s="355"/>
      <c r="B188" s="490"/>
    </row>
    <row r="189" spans="1:4">
      <c r="B189" s="490"/>
    </row>
    <row r="190" spans="1:4">
      <c r="B190" s="490"/>
    </row>
    <row r="191" spans="1:4">
      <c r="A191" s="355"/>
      <c r="B191" s="490"/>
      <c r="D191" s="355"/>
    </row>
    <row r="192" spans="1:4">
      <c r="A192" s="355"/>
      <c r="B192" s="490"/>
      <c r="D192" s="355"/>
    </row>
    <row r="193" spans="1:4">
      <c r="B193" s="490"/>
    </row>
    <row r="194" spans="1:4">
      <c r="B194" s="490"/>
      <c r="D194" s="355"/>
    </row>
    <row r="195" spans="1:4">
      <c r="A195" s="355"/>
      <c r="B195" s="490"/>
      <c r="D195" s="355"/>
    </row>
    <row r="196" spans="1:4">
      <c r="A196" s="355"/>
      <c r="B196" s="490"/>
    </row>
    <row r="197" spans="1:4">
      <c r="B197" s="490"/>
      <c r="D197" s="355"/>
    </row>
    <row r="198" spans="1:4">
      <c r="B198" s="490"/>
      <c r="D198" s="355"/>
    </row>
    <row r="199" spans="1:4">
      <c r="A199" s="355"/>
      <c r="B199" s="490"/>
    </row>
    <row r="200" spans="1:4">
      <c r="A200" s="355"/>
      <c r="B200" s="490"/>
      <c r="D200" s="355"/>
    </row>
    <row r="201" spans="1:4">
      <c r="B201" s="490"/>
    </row>
    <row r="202" spans="1:4">
      <c r="B202" s="490"/>
    </row>
    <row r="203" spans="1:4">
      <c r="A203" s="355"/>
      <c r="B203" s="490"/>
    </row>
    <row r="204" spans="1:4">
      <c r="A204" s="355"/>
      <c r="B204" s="490"/>
      <c r="D204" s="355"/>
    </row>
    <row r="205" spans="1:4">
      <c r="B205" s="490"/>
    </row>
    <row r="206" spans="1:4">
      <c r="B206" s="490"/>
    </row>
    <row r="207" spans="1:4">
      <c r="A207" s="355"/>
      <c r="B207" s="490"/>
    </row>
    <row r="208" spans="1:4">
      <c r="A208" s="355"/>
      <c r="B208" s="490"/>
    </row>
    <row r="209" spans="1:4">
      <c r="B209" s="490"/>
    </row>
    <row r="210" spans="1:4">
      <c r="B210" s="490"/>
      <c r="D210" s="355"/>
    </row>
    <row r="211" spans="1:4">
      <c r="A211" s="355"/>
      <c r="B211" s="490"/>
    </row>
    <row r="212" spans="1:4">
      <c r="A212" s="355"/>
      <c r="B212" s="490"/>
    </row>
    <row r="213" spans="1:4">
      <c r="B213" s="490"/>
      <c r="D213" s="355"/>
    </row>
    <row r="214" spans="1:4">
      <c r="B214" s="490"/>
    </row>
    <row r="215" spans="1:4">
      <c r="A215" s="355"/>
      <c r="B215" s="490"/>
      <c r="D215" s="355"/>
    </row>
    <row r="216" spans="1:4">
      <c r="A216" s="355"/>
      <c r="B216" s="490"/>
      <c r="D216" s="355"/>
    </row>
    <row r="217" spans="1:4">
      <c r="B217" s="490"/>
      <c r="D217" s="355"/>
    </row>
    <row r="218" spans="1:4">
      <c r="B218" s="490"/>
      <c r="D218" s="355"/>
    </row>
    <row r="219" spans="1:4">
      <c r="A219" s="355"/>
      <c r="B219" s="490"/>
    </row>
    <row r="220" spans="1:4">
      <c r="A220" s="355"/>
      <c r="B220" s="490"/>
      <c r="D220" s="355"/>
    </row>
    <row r="221" spans="1:4">
      <c r="B221" s="490"/>
    </row>
    <row r="222" spans="1:4">
      <c r="B222" s="490"/>
      <c r="D222" s="355"/>
    </row>
    <row r="223" spans="1:4">
      <c r="A223" s="355"/>
      <c r="B223" s="490"/>
    </row>
    <row r="224" spans="1:4">
      <c r="A224" s="355"/>
      <c r="B224" s="490"/>
      <c r="D224" s="355"/>
    </row>
    <row r="225" spans="1:4">
      <c r="B225" s="490"/>
    </row>
    <row r="226" spans="1:4">
      <c r="B226" s="490"/>
    </row>
    <row r="227" spans="1:4">
      <c r="A227" s="355"/>
      <c r="B227" s="490"/>
    </row>
    <row r="228" spans="1:4">
      <c r="A228" s="355"/>
      <c r="B228" s="490"/>
      <c r="D228" s="355"/>
    </row>
    <row r="229" spans="1:4">
      <c r="B229" s="490"/>
    </row>
    <row r="230" spans="1:4">
      <c r="B230" s="490"/>
      <c r="D230" s="355"/>
    </row>
    <row r="231" spans="1:4">
      <c r="A231" s="355"/>
      <c r="B231" s="490"/>
      <c r="D231" s="355"/>
    </row>
    <row r="232" spans="1:4">
      <c r="A232" s="355"/>
      <c r="B232" s="490"/>
    </row>
    <row r="233" spans="1:4">
      <c r="D233" s="355"/>
    </row>
    <row r="234" spans="1:4">
      <c r="B234" s="490"/>
    </row>
    <row r="235" spans="1:4">
      <c r="A235" s="355"/>
      <c r="B235" s="490"/>
    </row>
    <row r="236" spans="1:4">
      <c r="A236" s="355"/>
      <c r="B236" s="490"/>
      <c r="D236" s="355"/>
    </row>
    <row r="237" spans="1:4">
      <c r="B237" s="490"/>
    </row>
    <row r="238" spans="1:4">
      <c r="B238" s="490"/>
      <c r="D238" s="355"/>
    </row>
    <row r="239" spans="1:4">
      <c r="A239" s="355"/>
      <c r="B239" s="490"/>
      <c r="D239" s="355"/>
    </row>
    <row r="240" spans="1:4">
      <c r="A240" s="355"/>
      <c r="B240" s="490"/>
    </row>
    <row r="241" spans="1:4">
      <c r="B241" s="490"/>
    </row>
    <row r="242" spans="1:4">
      <c r="B242" s="490"/>
      <c r="D242" s="355"/>
    </row>
    <row r="243" spans="1:4">
      <c r="A243" s="355"/>
      <c r="B243" s="490"/>
      <c r="D243" s="355"/>
    </row>
    <row r="244" spans="1:4">
      <c r="A244" s="355"/>
      <c r="B244" s="490"/>
      <c r="D244" s="355"/>
    </row>
    <row r="245" spans="1:4">
      <c r="B245" s="490"/>
    </row>
    <row r="246" spans="1:4">
      <c r="B246" s="490"/>
      <c r="D246" s="355"/>
    </row>
    <row r="247" spans="1:4">
      <c r="A247" s="355"/>
      <c r="B247" s="490"/>
    </row>
    <row r="248" spans="1:4">
      <c r="A248" s="355"/>
      <c r="B248" s="490"/>
    </row>
    <row r="249" spans="1:4">
      <c r="B249" s="490"/>
    </row>
    <row r="250" spans="1:4">
      <c r="B250" s="490"/>
    </row>
    <row r="251" spans="1:4">
      <c r="A251" s="355"/>
      <c r="B251" s="490"/>
    </row>
    <row r="252" spans="1:4">
      <c r="A252" s="355"/>
      <c r="B252" s="490"/>
    </row>
    <row r="253" spans="1:4">
      <c r="B253" s="490"/>
    </row>
    <row r="254" spans="1:4">
      <c r="B254" s="490"/>
    </row>
    <row r="255" spans="1:4">
      <c r="A255" s="355"/>
      <c r="B255" s="490"/>
      <c r="D255" s="355"/>
    </row>
    <row r="256" spans="1:4">
      <c r="A256" s="355"/>
      <c r="B256" s="490"/>
      <c r="D256" s="355"/>
    </row>
    <row r="257" spans="1:4">
      <c r="B257" s="490"/>
      <c r="D257" s="355"/>
    </row>
    <row r="258" spans="1:4">
      <c r="B258" s="490"/>
    </row>
    <row r="259" spans="1:4">
      <c r="A259" s="355"/>
      <c r="B259" s="490"/>
    </row>
    <row r="260" spans="1:4">
      <c r="A260" s="355"/>
      <c r="B260" s="490"/>
      <c r="D260" s="355"/>
    </row>
    <row r="261" spans="1:4">
      <c r="B261" s="490"/>
    </row>
    <row r="262" spans="1:4">
      <c r="B262" s="490"/>
      <c r="D262" s="355"/>
    </row>
    <row r="263" spans="1:4">
      <c r="A263" s="355"/>
      <c r="B263" s="490"/>
      <c r="D263" s="355"/>
    </row>
    <row r="264" spans="1:4">
      <c r="A264" s="355"/>
      <c r="B264" s="490"/>
    </row>
    <row r="265" spans="1:4">
      <c r="B265" s="490"/>
    </row>
    <row r="266" spans="1:4">
      <c r="B266" s="490"/>
    </row>
    <row r="267" spans="1:4">
      <c r="A267" s="355"/>
      <c r="B267" s="490"/>
    </row>
    <row r="268" spans="1:4">
      <c r="A268" s="355"/>
      <c r="B268" s="490"/>
    </row>
    <row r="269" spans="1:4">
      <c r="B269" s="490"/>
    </row>
    <row r="270" spans="1:4">
      <c r="B270" s="490"/>
    </row>
    <row r="271" spans="1:4">
      <c r="A271" s="355"/>
      <c r="B271" s="490"/>
    </row>
    <row r="272" spans="1:4">
      <c r="A272" s="355"/>
      <c r="B272" s="490"/>
      <c r="D272" s="355"/>
    </row>
    <row r="273" spans="1:4">
      <c r="B273" s="490"/>
      <c r="D273" s="355"/>
    </row>
    <row r="274" spans="1:4">
      <c r="B274" s="490"/>
    </row>
    <row r="275" spans="1:4">
      <c r="A275" s="355"/>
      <c r="B275" s="490"/>
    </row>
    <row r="276" spans="1:4">
      <c r="A276" s="355"/>
      <c r="B276" s="490"/>
      <c r="D276" s="355"/>
    </row>
    <row r="277" spans="1:4">
      <c r="B277" s="490"/>
    </row>
    <row r="278" spans="1:4">
      <c r="B278" s="490"/>
    </row>
    <row r="279" spans="1:4">
      <c r="A279" s="355"/>
      <c r="B279" s="490"/>
    </row>
    <row r="280" spans="1:4">
      <c r="A280" s="355"/>
      <c r="B280" s="490"/>
    </row>
    <row r="281" spans="1:4">
      <c r="B281" s="490"/>
    </row>
    <row r="282" spans="1:4">
      <c r="B282" s="490"/>
    </row>
    <row r="283" spans="1:4">
      <c r="A283" s="355"/>
      <c r="B283" s="490"/>
    </row>
    <row r="284" spans="1:4">
      <c r="A284" s="355"/>
      <c r="B284" s="490"/>
    </row>
    <row r="285" spans="1:4">
      <c r="B285" s="490"/>
      <c r="D285" s="355"/>
    </row>
    <row r="286" spans="1:4">
      <c r="B286" s="490"/>
      <c r="D286" s="355"/>
    </row>
    <row r="287" spans="1:4">
      <c r="A287" s="355"/>
      <c r="B287" s="490"/>
    </row>
    <row r="288" spans="1:4">
      <c r="A288" s="355"/>
      <c r="B288" s="490"/>
    </row>
    <row r="289" spans="1:4">
      <c r="B289" s="490"/>
    </row>
    <row r="290" spans="1:4">
      <c r="B290" s="490"/>
      <c r="D290" s="355"/>
    </row>
    <row r="291" spans="1:4">
      <c r="A291" s="355"/>
      <c r="B291" s="490"/>
    </row>
    <row r="292" spans="1:4">
      <c r="A292" s="355"/>
      <c r="B292" s="490"/>
    </row>
    <row r="293" spans="1:4">
      <c r="B293" s="490"/>
    </row>
    <row r="294" spans="1:4">
      <c r="B294" s="490"/>
      <c r="D294" s="355"/>
    </row>
    <row r="295" spans="1:4">
      <c r="A295" s="355"/>
      <c r="B295" s="490"/>
      <c r="D295" s="355"/>
    </row>
    <row r="296" spans="1:4">
      <c r="A296" s="355"/>
      <c r="B296" s="490"/>
    </row>
    <row r="297" spans="1:4">
      <c r="B297" s="490"/>
      <c r="D297" s="355"/>
    </row>
    <row r="298" spans="1:4">
      <c r="B298" s="490"/>
      <c r="D298" s="355"/>
    </row>
    <row r="299" spans="1:4">
      <c r="A299" s="355"/>
      <c r="B299" s="490"/>
    </row>
    <row r="300" spans="1:4">
      <c r="A300" s="355"/>
      <c r="B300" s="490"/>
    </row>
    <row r="301" spans="1:4">
      <c r="B301" s="490"/>
    </row>
    <row r="302" spans="1:4">
      <c r="B302" s="490"/>
    </row>
    <row r="303" spans="1:4">
      <c r="A303" s="355"/>
      <c r="B303" s="490"/>
    </row>
    <row r="304" spans="1:4">
      <c r="A304" s="355"/>
      <c r="B304" s="490"/>
    </row>
    <row r="305" spans="1:4">
      <c r="B305" s="490"/>
    </row>
    <row r="306" spans="1:4">
      <c r="B306" s="490"/>
    </row>
    <row r="307" spans="1:4">
      <c r="A307" s="355"/>
      <c r="B307" s="490"/>
      <c r="D307" s="355"/>
    </row>
    <row r="308" spans="1:4">
      <c r="A308" s="355"/>
      <c r="B308" s="490"/>
      <c r="D308" s="355"/>
    </row>
    <row r="309" spans="1:4">
      <c r="B309" s="490"/>
    </row>
    <row r="310" spans="1:4">
      <c r="B310" s="490"/>
    </row>
    <row r="311" spans="1:4">
      <c r="A311" s="355"/>
      <c r="B311" s="490"/>
    </row>
    <row r="312" spans="1:4">
      <c r="A312" s="355"/>
      <c r="B312" s="490"/>
      <c r="D312" s="355"/>
    </row>
    <row r="313" spans="1:4">
      <c r="B313" s="490"/>
      <c r="D313" s="355"/>
    </row>
    <row r="314" spans="1:4">
      <c r="B314" s="490"/>
    </row>
    <row r="315" spans="1:4">
      <c r="A315" s="355"/>
      <c r="B315" s="490"/>
    </row>
    <row r="316" spans="1:4">
      <c r="A316" s="355"/>
      <c r="B316" s="490"/>
      <c r="D316" s="355"/>
    </row>
    <row r="317" spans="1:4">
      <c r="B317" s="490"/>
      <c r="D317" s="355"/>
    </row>
    <row r="318" spans="1:4">
      <c r="B318" s="490"/>
      <c r="D318" s="355"/>
    </row>
    <row r="319" spans="1:4">
      <c r="A319" s="355"/>
      <c r="B319" s="490"/>
      <c r="D319" s="355"/>
    </row>
    <row r="320" spans="1:4">
      <c r="A320" s="355"/>
      <c r="B320" s="490"/>
      <c r="D320" s="355"/>
    </row>
    <row r="321" spans="1:4">
      <c r="B321" s="490"/>
    </row>
    <row r="322" spans="1:4">
      <c r="B322" s="490"/>
      <c r="D322" s="355"/>
    </row>
    <row r="323" spans="1:4">
      <c r="A323" s="355"/>
      <c r="B323" s="490"/>
      <c r="D323" s="355"/>
    </row>
    <row r="324" spans="1:4">
      <c r="A324" s="355"/>
      <c r="B324" s="490"/>
    </row>
    <row r="325" spans="1:4">
      <c r="B325" s="490"/>
      <c r="D325" s="355"/>
    </row>
    <row r="326" spans="1:4">
      <c r="B326" s="490"/>
      <c r="D326" s="355"/>
    </row>
    <row r="327" spans="1:4">
      <c r="A327" s="355"/>
      <c r="B327" s="490"/>
      <c r="D327" s="355"/>
    </row>
    <row r="328" spans="1:4">
      <c r="A328" s="355"/>
      <c r="B328" s="490"/>
    </row>
    <row r="329" spans="1:4">
      <c r="B329" s="490"/>
      <c r="D329" s="355"/>
    </row>
    <row r="330" spans="1:4">
      <c r="B330" s="490"/>
      <c r="D330" s="355"/>
    </row>
    <row r="331" spans="1:4">
      <c r="A331" s="355"/>
      <c r="B331" s="490"/>
    </row>
    <row r="332" spans="1:4">
      <c r="A332" s="355"/>
      <c r="B332" s="490"/>
      <c r="D332" s="355"/>
    </row>
    <row r="333" spans="1:4">
      <c r="B333" s="490"/>
    </row>
    <row r="334" spans="1:4">
      <c r="B334" s="490"/>
    </row>
    <row r="335" spans="1:4">
      <c r="A335" s="355"/>
      <c r="B335" s="490"/>
    </row>
    <row r="336" spans="1:4">
      <c r="A336" s="355"/>
      <c r="B336" s="490"/>
    </row>
    <row r="337" spans="1:4">
      <c r="B337" s="490"/>
    </row>
    <row r="338" spans="1:4">
      <c r="B338" s="490"/>
    </row>
    <row r="339" spans="1:4">
      <c r="A339" s="355"/>
      <c r="B339" s="490"/>
    </row>
    <row r="340" spans="1:4">
      <c r="A340" s="355"/>
      <c r="B340" s="490"/>
    </row>
    <row r="341" spans="1:4">
      <c r="B341" s="490"/>
    </row>
    <row r="342" spans="1:4">
      <c r="B342" s="490"/>
    </row>
    <row r="343" spans="1:4">
      <c r="A343" s="355"/>
      <c r="B343" s="490"/>
      <c r="D343" s="355"/>
    </row>
    <row r="344" spans="1:4">
      <c r="A344" s="355"/>
      <c r="B344" s="490"/>
    </row>
    <row r="345" spans="1:4">
      <c r="B345" s="490"/>
    </row>
    <row r="346" spans="1:4">
      <c r="B346" s="490"/>
    </row>
    <row r="347" spans="1:4">
      <c r="A347" s="355"/>
      <c r="B347" s="490"/>
    </row>
    <row r="348" spans="1:4">
      <c r="A348" s="355"/>
      <c r="B348" s="490"/>
      <c r="D348" s="355"/>
    </row>
    <row r="349" spans="1:4">
      <c r="B349" s="490"/>
    </row>
    <row r="350" spans="1:4">
      <c r="B350" s="490"/>
    </row>
    <row r="351" spans="1:4">
      <c r="A351" s="355"/>
      <c r="B351" s="490"/>
      <c r="D351" s="355"/>
    </row>
    <row r="352" spans="1:4">
      <c r="A352" s="355"/>
      <c r="B352" s="490"/>
    </row>
    <row r="353" spans="1:4">
      <c r="B353" s="490"/>
      <c r="D353" s="355"/>
    </row>
    <row r="354" spans="1:4">
      <c r="B354" s="490"/>
    </row>
    <row r="355" spans="1:4">
      <c r="A355" s="355"/>
      <c r="B355" s="490"/>
      <c r="D355" s="355"/>
    </row>
    <row r="356" spans="1:4">
      <c r="A356" s="355"/>
      <c r="B356" s="490"/>
    </row>
    <row r="357" spans="1:4">
      <c r="B357" s="490"/>
      <c r="D357" s="355"/>
    </row>
    <row r="358" spans="1:4">
      <c r="B358" s="490"/>
      <c r="D358" s="355"/>
    </row>
    <row r="359" spans="1:4">
      <c r="A359" s="355"/>
      <c r="B359" s="490"/>
      <c r="D359" s="355"/>
    </row>
    <row r="360" spans="1:4">
      <c r="A360" s="355"/>
      <c r="B360" s="490"/>
      <c r="D360" s="355"/>
    </row>
    <row r="361" spans="1:4">
      <c r="B361" s="490"/>
      <c r="D361" s="355"/>
    </row>
    <row r="362" spans="1:4">
      <c r="B362" s="490"/>
    </row>
    <row r="363" spans="1:4">
      <c r="A363" s="355"/>
      <c r="B363" s="490"/>
    </row>
    <row r="364" spans="1:4">
      <c r="A364" s="355"/>
      <c r="B364" s="490"/>
    </row>
    <row r="365" spans="1:4">
      <c r="B365" s="490"/>
    </row>
    <row r="366" spans="1:4">
      <c r="B366" s="490"/>
    </row>
    <row r="367" spans="1:4">
      <c r="A367" s="355"/>
      <c r="B367" s="490"/>
    </row>
    <row r="368" spans="1:4">
      <c r="A368" s="355"/>
      <c r="B368" s="490"/>
      <c r="D368" s="355"/>
    </row>
    <row r="369" spans="1:4">
      <c r="B369" s="490"/>
    </row>
    <row r="370" spans="1:4">
      <c r="B370" s="490"/>
    </row>
    <row r="371" spans="1:4">
      <c r="A371" s="355"/>
      <c r="B371" s="490"/>
      <c r="D371" s="355"/>
    </row>
    <row r="372" spans="1:4">
      <c r="A372" s="355"/>
      <c r="B372" s="490"/>
      <c r="D372" s="355"/>
    </row>
    <row r="373" spans="1:4">
      <c r="B373" s="490"/>
    </row>
    <row r="374" spans="1:4">
      <c r="B374" s="490"/>
      <c r="D374" s="355"/>
    </row>
    <row r="375" spans="1:4">
      <c r="A375" s="355"/>
      <c r="B375" s="490"/>
      <c r="D375" s="355"/>
    </row>
    <row r="376" spans="1:4">
      <c r="A376" s="355"/>
      <c r="B376" s="490"/>
    </row>
    <row r="377" spans="1:4">
      <c r="B377" s="490"/>
    </row>
    <row r="378" spans="1:4">
      <c r="B378" s="490"/>
    </row>
    <row r="379" spans="1:4">
      <c r="A379" s="355"/>
      <c r="B379" s="490"/>
    </row>
    <row r="380" spans="1:4">
      <c r="A380" s="355"/>
      <c r="B380" s="490"/>
      <c r="D380" s="355"/>
    </row>
    <row r="381" spans="1:4">
      <c r="B381" s="490"/>
    </row>
    <row r="382" spans="1:4">
      <c r="B382" s="490"/>
      <c r="D382" s="355"/>
    </row>
    <row r="383" spans="1:4">
      <c r="A383" s="355"/>
      <c r="B383" s="490"/>
      <c r="D383" s="355"/>
    </row>
    <row r="384" spans="1:4">
      <c r="A384" s="355"/>
      <c r="B384" s="490"/>
    </row>
    <row r="385" spans="1:4">
      <c r="B385" s="490"/>
    </row>
    <row r="386" spans="1:4">
      <c r="B386" s="490"/>
    </row>
    <row r="387" spans="1:4">
      <c r="A387" s="355"/>
      <c r="B387" s="490"/>
    </row>
    <row r="388" spans="1:4">
      <c r="A388" s="355"/>
      <c r="B388" s="490"/>
    </row>
    <row r="389" spans="1:4">
      <c r="B389" s="490"/>
    </row>
    <row r="390" spans="1:4">
      <c r="B390" s="490"/>
      <c r="D390" s="355"/>
    </row>
    <row r="391" spans="1:4">
      <c r="A391" s="355"/>
      <c r="B391" s="490"/>
    </row>
    <row r="392" spans="1:4">
      <c r="A392" s="355"/>
      <c r="B392" s="490"/>
    </row>
    <row r="393" spans="1:4">
      <c r="B393" s="490"/>
      <c r="D393" s="355"/>
    </row>
    <row r="394" spans="1:4">
      <c r="B394" s="490"/>
      <c r="D394" s="355"/>
    </row>
    <row r="395" spans="1:4">
      <c r="A395" s="355"/>
      <c r="B395" s="490"/>
      <c r="D395" s="355"/>
    </row>
    <row r="396" spans="1:4">
      <c r="A396" s="355"/>
      <c r="B396" s="490"/>
      <c r="D396" s="355"/>
    </row>
    <row r="397" spans="1:4">
      <c r="B397" s="490"/>
    </row>
    <row r="398" spans="1:4">
      <c r="B398" s="490"/>
    </row>
    <row r="399" spans="1:4">
      <c r="A399" s="355"/>
      <c r="B399" s="490"/>
    </row>
    <row r="400" spans="1:4">
      <c r="A400" s="355"/>
      <c r="B400" s="490"/>
    </row>
    <row r="401" spans="1:4">
      <c r="B401" s="490"/>
    </row>
    <row r="402" spans="1:4">
      <c r="B402" s="490"/>
    </row>
    <row r="403" spans="1:4">
      <c r="A403" s="355"/>
      <c r="B403" s="490"/>
    </row>
    <row r="404" spans="1:4">
      <c r="A404" s="355"/>
      <c r="B404" s="490"/>
    </row>
    <row r="405" spans="1:4">
      <c r="B405" s="490"/>
    </row>
    <row r="406" spans="1:4">
      <c r="B406" s="490"/>
    </row>
    <row r="407" spans="1:4">
      <c r="A407" s="355"/>
      <c r="B407" s="490"/>
    </row>
    <row r="408" spans="1:4">
      <c r="A408" s="355"/>
      <c r="B408" s="490"/>
    </row>
    <row r="409" spans="1:4">
      <c r="B409" s="490"/>
    </row>
    <row r="410" spans="1:4">
      <c r="B410" s="490"/>
      <c r="D410" s="355"/>
    </row>
    <row r="411" spans="1:4">
      <c r="A411" s="355"/>
      <c r="B411" s="490"/>
    </row>
    <row r="412" spans="1:4">
      <c r="A412" s="355"/>
      <c r="B412" s="490"/>
    </row>
    <row r="413" spans="1:4">
      <c r="B413" s="490"/>
    </row>
    <row r="414" spans="1:4">
      <c r="B414" s="490"/>
    </row>
    <row r="415" spans="1:4">
      <c r="A415" s="355"/>
      <c r="B415" s="490"/>
      <c r="D415" s="355"/>
    </row>
    <row r="416" spans="1:4">
      <c r="A416" s="355"/>
      <c r="B416" s="490"/>
      <c r="D416" s="355"/>
    </row>
    <row r="417" spans="1:4">
      <c r="B417" s="490"/>
      <c r="D417" s="355"/>
    </row>
    <row r="418" spans="1:4">
      <c r="B418" s="490"/>
    </row>
    <row r="419" spans="1:4">
      <c r="A419" s="355"/>
      <c r="B419" s="490"/>
    </row>
    <row r="420" spans="1:4">
      <c r="A420" s="355"/>
      <c r="B420" s="490"/>
      <c r="D420" s="355"/>
    </row>
    <row r="421" spans="1:4">
      <c r="B421" s="490"/>
    </row>
    <row r="422" spans="1:4">
      <c r="B422" s="490"/>
      <c r="D422" s="355"/>
    </row>
    <row r="423" spans="1:4">
      <c r="A423" s="355"/>
      <c r="B423" s="490"/>
      <c r="D423" s="355"/>
    </row>
    <row r="424" spans="1:4">
      <c r="A424" s="355"/>
      <c r="B424" s="490"/>
    </row>
    <row r="425" spans="1:4">
      <c r="B425" s="490"/>
      <c r="D425" s="355"/>
    </row>
    <row r="426" spans="1:4">
      <c r="B426" s="490"/>
      <c r="D426" s="355"/>
    </row>
    <row r="427" spans="1:4">
      <c r="A427" s="355"/>
      <c r="B427" s="490"/>
      <c r="D427" s="355"/>
    </row>
    <row r="428" spans="1:4">
      <c r="A428" s="355"/>
      <c r="B428" s="490"/>
      <c r="D428" s="355"/>
    </row>
    <row r="429" spans="1:4">
      <c r="B429" s="490"/>
    </row>
    <row r="430" spans="1:4">
      <c r="B430" s="490"/>
      <c r="D430" s="355"/>
    </row>
    <row r="431" spans="1:4">
      <c r="A431" s="355"/>
      <c r="B431" s="490"/>
      <c r="D431" s="355"/>
    </row>
    <row r="432" spans="1:4">
      <c r="A432" s="355"/>
      <c r="B432" s="490"/>
      <c r="D432" s="355"/>
    </row>
    <row r="433" spans="1:4">
      <c r="B433" s="490"/>
      <c r="D433" s="355"/>
    </row>
    <row r="434" spans="1:4">
      <c r="B434" s="490"/>
    </row>
    <row r="435" spans="1:4">
      <c r="A435" s="355"/>
      <c r="B435" s="490"/>
    </row>
    <row r="436" spans="1:4">
      <c r="A436" s="355"/>
      <c r="B436" s="490"/>
    </row>
    <row r="437" spans="1:4">
      <c r="B437" s="490"/>
    </row>
    <row r="438" spans="1:4">
      <c r="B438" s="490"/>
    </row>
    <row r="439" spans="1:4">
      <c r="A439" s="355"/>
      <c r="B439" s="490"/>
    </row>
    <row r="440" spans="1:4">
      <c r="A440" s="355"/>
      <c r="B440" s="490"/>
    </row>
    <row r="441" spans="1:4">
      <c r="B441" s="490"/>
    </row>
    <row r="442" spans="1:4">
      <c r="B442" s="490"/>
    </row>
    <row r="443" spans="1:4">
      <c r="A443" s="355"/>
      <c r="B443" s="490"/>
    </row>
    <row r="444" spans="1:4">
      <c r="A444" s="355"/>
      <c r="B444" s="490"/>
      <c r="D444" s="355"/>
    </row>
    <row r="445" spans="1:4">
      <c r="B445" s="490"/>
    </row>
    <row r="446" spans="1:4">
      <c r="B446" s="490"/>
    </row>
    <row r="447" spans="1:4">
      <c r="A447" s="355"/>
      <c r="B447" s="490"/>
    </row>
    <row r="448" spans="1:4">
      <c r="A448" s="355"/>
      <c r="B448" s="490"/>
    </row>
    <row r="449" spans="1:4">
      <c r="B449" s="490"/>
    </row>
    <row r="450" spans="1:4">
      <c r="B450" s="490"/>
    </row>
    <row r="451" spans="1:4">
      <c r="A451" s="355"/>
      <c r="B451" s="490"/>
    </row>
    <row r="452" spans="1:4">
      <c r="B452" s="490"/>
    </row>
    <row r="453" spans="1:4">
      <c r="B453" s="490"/>
    </row>
    <row r="454" spans="1:4">
      <c r="B454" s="490"/>
      <c r="D454" s="355"/>
    </row>
    <row r="455" spans="1:4">
      <c r="B455" s="490"/>
    </row>
    <row r="456" spans="1:4">
      <c r="B456" s="490"/>
    </row>
    <row r="457" spans="1:4">
      <c r="B457" s="490"/>
      <c r="D457" s="355"/>
    </row>
    <row r="458" spans="1:4">
      <c r="B458" s="490"/>
    </row>
    <row r="459" spans="1:4">
      <c r="B459" s="490"/>
    </row>
    <row r="460" spans="1:4">
      <c r="B460" s="490"/>
      <c r="D460" s="355"/>
    </row>
    <row r="461" spans="1:4">
      <c r="B461" s="490"/>
      <c r="D461" s="355"/>
    </row>
    <row r="462" spans="1:4">
      <c r="B462" s="490"/>
    </row>
    <row r="463" spans="1:4">
      <c r="B463" s="490"/>
      <c r="D463" s="355"/>
    </row>
    <row r="464" spans="1:4">
      <c r="B464" s="490"/>
      <c r="D464" s="355"/>
    </row>
    <row r="465" spans="2:4">
      <c r="B465" s="490"/>
    </row>
    <row r="466" spans="2:4">
      <c r="B466" s="490"/>
    </row>
    <row r="467" spans="2:4">
      <c r="B467" s="490"/>
    </row>
    <row r="468" spans="2:4">
      <c r="B468" s="490"/>
    </row>
    <row r="469" spans="2:4">
      <c r="B469" s="490"/>
    </row>
    <row r="470" spans="2:4">
      <c r="B470" s="490"/>
      <c r="D470" s="355"/>
    </row>
    <row r="471" spans="2:4">
      <c r="B471" s="490"/>
      <c r="D471" s="355"/>
    </row>
    <row r="472" spans="2:4">
      <c r="B472" s="490"/>
    </row>
    <row r="473" spans="2:4">
      <c r="B473" s="490"/>
    </row>
    <row r="474" spans="2:4">
      <c r="B474" s="490"/>
      <c r="D474" s="355"/>
    </row>
    <row r="475" spans="2:4">
      <c r="B475" s="490"/>
      <c r="D475" s="355"/>
    </row>
    <row r="476" spans="2:4">
      <c r="B476" s="490"/>
      <c r="D476" s="355"/>
    </row>
    <row r="477" spans="2:4">
      <c r="B477" s="490"/>
      <c r="D477" s="355"/>
    </row>
    <row r="478" spans="2:4">
      <c r="B478" s="490"/>
      <c r="D478" s="355"/>
    </row>
    <row r="479" spans="2:4">
      <c r="B479" s="490"/>
    </row>
    <row r="480" spans="2:4">
      <c r="B480" s="490"/>
      <c r="D480" s="355"/>
    </row>
    <row r="481" spans="2:4">
      <c r="B481" s="490"/>
      <c r="D481" s="355"/>
    </row>
    <row r="482" spans="2:4">
      <c r="B482" s="490"/>
    </row>
    <row r="483" spans="2:4">
      <c r="B483" s="490"/>
      <c r="D483" s="355"/>
    </row>
    <row r="484" spans="2:4">
      <c r="B484" s="490"/>
    </row>
    <row r="485" spans="2:4">
      <c r="B485" s="490"/>
    </row>
    <row r="486" spans="2:4">
      <c r="B486" s="490"/>
      <c r="D486" s="355"/>
    </row>
    <row r="487" spans="2:4">
      <c r="B487" s="490"/>
      <c r="D487" s="355"/>
    </row>
    <row r="488" spans="2:4">
      <c r="B488" s="490"/>
      <c r="D488" s="355"/>
    </row>
    <row r="489" spans="2:4">
      <c r="B489" s="490"/>
    </row>
    <row r="490" spans="2:4">
      <c r="B490" s="490"/>
    </row>
    <row r="491" spans="2:4">
      <c r="B491" s="490"/>
    </row>
    <row r="492" spans="2:4">
      <c r="B492" s="490"/>
    </row>
    <row r="493" spans="2:4">
      <c r="B493" s="490"/>
      <c r="D493" s="355"/>
    </row>
    <row r="494" spans="2:4">
      <c r="B494" s="490"/>
      <c r="D494" s="355"/>
    </row>
    <row r="495" spans="2:4">
      <c r="B495" s="490"/>
      <c r="D495" s="355"/>
    </row>
    <row r="496" spans="2:4">
      <c r="B496" s="490"/>
      <c r="D496" s="355"/>
    </row>
    <row r="497" spans="2:4">
      <c r="B497" s="490"/>
    </row>
    <row r="498" spans="2:4">
      <c r="B498" s="490"/>
      <c r="D498" s="355"/>
    </row>
    <row r="499" spans="2:4">
      <c r="B499" s="490"/>
    </row>
    <row r="500" spans="2:4">
      <c r="B500" s="490"/>
    </row>
    <row r="501" spans="2:4">
      <c r="B501" s="490"/>
      <c r="D501" s="355"/>
    </row>
    <row r="502" spans="2:4">
      <c r="B502" s="490"/>
    </row>
    <row r="503" spans="2:4">
      <c r="B503" s="490"/>
    </row>
    <row r="504" spans="2:4">
      <c r="B504" s="490"/>
    </row>
    <row r="505" spans="2:4">
      <c r="B505" s="490"/>
    </row>
    <row r="506" spans="2:4">
      <c r="B506" s="490"/>
    </row>
    <row r="507" spans="2:4">
      <c r="B507" s="490"/>
    </row>
    <row r="508" spans="2:4">
      <c r="B508" s="490"/>
    </row>
    <row r="509" spans="2:4">
      <c r="B509" s="490"/>
    </row>
    <row r="510" spans="2:4">
      <c r="B510" s="490"/>
    </row>
    <row r="511" spans="2:4">
      <c r="B511" s="490"/>
      <c r="D511" s="355"/>
    </row>
    <row r="512" spans="2:4">
      <c r="B512" s="490"/>
      <c r="D512" s="355"/>
    </row>
    <row r="513" spans="2:4">
      <c r="B513" s="490"/>
      <c r="D513" s="355"/>
    </row>
    <row r="514" spans="2:4">
      <c r="B514" s="490"/>
    </row>
    <row r="515" spans="2:4">
      <c r="B515" s="490"/>
    </row>
    <row r="516" spans="2:4">
      <c r="B516" s="490"/>
    </row>
    <row r="517" spans="2:4">
      <c r="B517" s="490"/>
    </row>
    <row r="518" spans="2:4">
      <c r="B518" s="490"/>
    </row>
    <row r="519" spans="2:4">
      <c r="B519" s="490"/>
    </row>
    <row r="520" spans="2:4">
      <c r="B520" s="490"/>
    </row>
    <row r="521" spans="2:4">
      <c r="B521" s="490"/>
    </row>
    <row r="522" spans="2:4">
      <c r="B522" s="490"/>
      <c r="D522" s="355"/>
    </row>
    <row r="523" spans="2:4">
      <c r="B523" s="490"/>
    </row>
    <row r="524" spans="2:4">
      <c r="B524" s="490"/>
    </row>
    <row r="525" spans="2:4">
      <c r="B525" s="490"/>
    </row>
    <row r="526" spans="2:4">
      <c r="B526" s="490"/>
      <c r="D526" s="355"/>
    </row>
    <row r="527" spans="2:4">
      <c r="B527" s="490"/>
    </row>
    <row r="528" spans="2:4">
      <c r="B528" s="490"/>
      <c r="D528" s="355"/>
    </row>
    <row r="529" spans="2:4">
      <c r="B529" s="490"/>
    </row>
    <row r="530" spans="2:4">
      <c r="B530" s="490"/>
    </row>
    <row r="531" spans="2:4">
      <c r="B531" s="490"/>
    </row>
    <row r="532" spans="2:4">
      <c r="B532" s="490"/>
    </row>
    <row r="533" spans="2:4">
      <c r="B533" s="490"/>
    </row>
    <row r="534" spans="2:4">
      <c r="B534" s="490"/>
    </row>
    <row r="535" spans="2:4">
      <c r="B535" s="490"/>
    </row>
    <row r="536" spans="2:4">
      <c r="B536" s="490"/>
      <c r="D536" s="355"/>
    </row>
    <row r="537" spans="2:4">
      <c r="B537" s="490"/>
    </row>
    <row r="538" spans="2:4">
      <c r="B538" s="490"/>
      <c r="D538" s="355"/>
    </row>
    <row r="539" spans="2:4">
      <c r="B539" s="490"/>
      <c r="D539" s="355"/>
    </row>
    <row r="540" spans="2:4">
      <c r="B540" s="490"/>
    </row>
    <row r="541" spans="2:4">
      <c r="B541" s="490"/>
    </row>
    <row r="542" spans="2:4">
      <c r="B542" s="490"/>
    </row>
    <row r="543" spans="2:4">
      <c r="B543" s="490"/>
    </row>
    <row r="544" spans="2:4">
      <c r="B544" s="490"/>
    </row>
    <row r="545" spans="2:4">
      <c r="B545" s="490"/>
      <c r="D545" s="355"/>
    </row>
    <row r="546" spans="2:4">
      <c r="B546" s="490"/>
    </row>
    <row r="547" spans="2:4">
      <c r="B547" s="490"/>
    </row>
    <row r="548" spans="2:4">
      <c r="B548" s="490"/>
    </row>
    <row r="549" spans="2:4">
      <c r="B549" s="490"/>
    </row>
    <row r="550" spans="2:4">
      <c r="B550" s="490"/>
      <c r="D550" s="355"/>
    </row>
    <row r="551" spans="2:4">
      <c r="B551" s="490"/>
    </row>
    <row r="552" spans="2:4">
      <c r="B552" s="490"/>
      <c r="D552" s="355"/>
    </row>
    <row r="553" spans="2:4">
      <c r="B553" s="490"/>
      <c r="D553" s="355"/>
    </row>
    <row r="554" spans="2:4">
      <c r="B554" s="490"/>
    </row>
    <row r="555" spans="2:4">
      <c r="B555" s="490"/>
    </row>
    <row r="556" spans="2:4">
      <c r="B556" s="490"/>
    </row>
    <row r="557" spans="2:4">
      <c r="B557" s="490"/>
    </row>
    <row r="558" spans="2:4">
      <c r="B558" s="490"/>
      <c r="D558" s="355"/>
    </row>
    <row r="559" spans="2:4">
      <c r="B559" s="490"/>
      <c r="D559" s="355"/>
    </row>
    <row r="560" spans="2:4">
      <c r="B560" s="490"/>
    </row>
    <row r="561" spans="2:4">
      <c r="B561" s="490"/>
    </row>
    <row r="562" spans="2:4">
      <c r="B562" s="490"/>
    </row>
    <row r="563" spans="2:4">
      <c r="B563" s="490"/>
    </row>
    <row r="564" spans="2:4">
      <c r="B564" s="490"/>
    </row>
    <row r="565" spans="2:4">
      <c r="B565" s="490"/>
      <c r="D565" s="355"/>
    </row>
    <row r="566" spans="2:4">
      <c r="B566" s="490"/>
      <c r="D566" s="355"/>
    </row>
    <row r="567" spans="2:4">
      <c r="B567" s="490"/>
    </row>
    <row r="568" spans="2:4">
      <c r="B568" s="490"/>
    </row>
    <row r="569" spans="2:4">
      <c r="B569" s="490"/>
    </row>
    <row r="570" spans="2:4">
      <c r="B570" s="490"/>
    </row>
    <row r="571" spans="2:4">
      <c r="B571" s="490"/>
      <c r="D571" s="355"/>
    </row>
    <row r="572" spans="2:4">
      <c r="B572" s="490"/>
      <c r="D572" s="355"/>
    </row>
    <row r="573" spans="2:4">
      <c r="B573" s="490"/>
    </row>
    <row r="574" spans="2:4">
      <c r="B574" s="490"/>
    </row>
    <row r="575" spans="2:4">
      <c r="B575" s="490"/>
    </row>
    <row r="576" spans="2:4">
      <c r="B576" s="490"/>
    </row>
    <row r="577" spans="2:4">
      <c r="B577" s="490"/>
    </row>
    <row r="578" spans="2:4">
      <c r="B578" s="490"/>
    </row>
    <row r="579" spans="2:4">
      <c r="B579" s="490"/>
    </row>
    <row r="580" spans="2:4">
      <c r="B580" s="490"/>
    </row>
    <row r="581" spans="2:4">
      <c r="B581" s="490"/>
    </row>
    <row r="582" spans="2:4">
      <c r="B582" s="490"/>
      <c r="D582" s="355"/>
    </row>
    <row r="583" spans="2:4">
      <c r="B583" s="490"/>
    </row>
    <row r="584" spans="2:4">
      <c r="B584" s="490"/>
    </row>
    <row r="585" spans="2:4">
      <c r="B585" s="490"/>
    </row>
    <row r="586" spans="2:4">
      <c r="B586" s="490"/>
      <c r="D586" s="355"/>
    </row>
    <row r="587" spans="2:4">
      <c r="B587" s="490"/>
    </row>
    <row r="588" spans="2:4">
      <c r="B588" s="490"/>
      <c r="D588" s="355"/>
    </row>
    <row r="589" spans="2:4">
      <c r="B589" s="490"/>
    </row>
    <row r="590" spans="2:4">
      <c r="B590" s="490"/>
    </row>
    <row r="591" spans="2:4">
      <c r="B591" s="490"/>
    </row>
    <row r="592" spans="2:4">
      <c r="B592" s="490"/>
      <c r="D592" s="355"/>
    </row>
    <row r="593" spans="2:4">
      <c r="B593" s="490"/>
      <c r="D593" s="355"/>
    </row>
    <row r="594" spans="2:4">
      <c r="B594" s="490"/>
    </row>
    <row r="595" spans="2:4">
      <c r="B595" s="490"/>
    </row>
    <row r="596" spans="2:4">
      <c r="B596" s="490"/>
    </row>
    <row r="597" spans="2:4">
      <c r="B597" s="490"/>
      <c r="D597" s="355"/>
    </row>
    <row r="598" spans="2:4">
      <c r="B598" s="490"/>
      <c r="D598" s="355"/>
    </row>
    <row r="599" spans="2:4">
      <c r="B599" s="490"/>
    </row>
    <row r="600" spans="2:4">
      <c r="B600" s="490"/>
    </row>
    <row r="601" spans="2:4">
      <c r="B601" s="490"/>
    </row>
    <row r="602" spans="2:4">
      <c r="B602" s="490"/>
      <c r="D602" s="355"/>
    </row>
    <row r="603" spans="2:4">
      <c r="B603" s="490"/>
      <c r="D603" s="355"/>
    </row>
    <row r="604" spans="2:4">
      <c r="B604" s="490"/>
    </row>
    <row r="605" spans="2:4">
      <c r="B605" s="490"/>
    </row>
    <row r="606" spans="2:4">
      <c r="B606" s="490"/>
    </row>
    <row r="607" spans="2:4">
      <c r="B607" s="490"/>
    </row>
    <row r="608" spans="2:4">
      <c r="B608" s="490"/>
      <c r="D608" s="355"/>
    </row>
    <row r="609" spans="2:4">
      <c r="B609" s="490"/>
      <c r="D609" s="355"/>
    </row>
    <row r="610" spans="2:4">
      <c r="B610" s="490"/>
    </row>
    <row r="611" spans="2:4">
      <c r="B611" s="490"/>
    </row>
    <row r="612" spans="2:4">
      <c r="B612" s="490"/>
      <c r="D612" s="355"/>
    </row>
    <row r="613" spans="2:4">
      <c r="B613" s="490"/>
      <c r="D613" s="355"/>
    </row>
    <row r="614" spans="2:4">
      <c r="B614" s="490"/>
    </row>
    <row r="615" spans="2:4">
      <c r="B615" s="490"/>
    </row>
    <row r="616" spans="2:4">
      <c r="B616" s="490"/>
    </row>
    <row r="617" spans="2:4">
      <c r="B617" s="490"/>
    </row>
    <row r="618" spans="2:4">
      <c r="B618" s="490"/>
      <c r="D618" s="355"/>
    </row>
    <row r="619" spans="2:4">
      <c r="B619" s="490"/>
      <c r="D619" s="355"/>
    </row>
    <row r="620" spans="2:4">
      <c r="B620" s="490"/>
    </row>
    <row r="621" spans="2:4">
      <c r="B621" s="490"/>
    </row>
    <row r="622" spans="2:4">
      <c r="B622" s="490"/>
    </row>
    <row r="623" spans="2:4">
      <c r="B623" s="490"/>
      <c r="D623" s="355"/>
    </row>
    <row r="624" spans="2:4">
      <c r="B624" s="490"/>
    </row>
    <row r="625" spans="2:4">
      <c r="B625" s="490"/>
    </row>
    <row r="626" spans="2:4">
      <c r="B626" s="490"/>
      <c r="D626" s="355"/>
    </row>
    <row r="627" spans="2:4">
      <c r="B627" s="490"/>
    </row>
    <row r="628" spans="2:4">
      <c r="B628" s="490"/>
      <c r="D628" s="355"/>
    </row>
    <row r="629" spans="2:4">
      <c r="B629" s="490"/>
    </row>
    <row r="630" spans="2:4">
      <c r="B630" s="490"/>
      <c r="D630" s="355"/>
    </row>
    <row r="631" spans="2:4">
      <c r="B631" s="490"/>
    </row>
    <row r="632" spans="2:4">
      <c r="B632" s="490"/>
    </row>
    <row r="633" spans="2:4">
      <c r="B633" s="490"/>
    </row>
    <row r="634" spans="2:4">
      <c r="B634" s="490"/>
      <c r="D634" s="355"/>
    </row>
    <row r="635" spans="2:4">
      <c r="B635" s="490"/>
      <c r="D635" s="355"/>
    </row>
    <row r="636" spans="2:4">
      <c r="B636" s="490"/>
      <c r="D636" s="355"/>
    </row>
    <row r="637" spans="2:4">
      <c r="B637" s="490"/>
    </row>
    <row r="638" spans="2:4">
      <c r="B638" s="490"/>
    </row>
    <row r="639" spans="2:4">
      <c r="B639" s="490"/>
    </row>
    <row r="640" spans="2:4">
      <c r="B640" s="490"/>
    </row>
    <row r="641" spans="2:4">
      <c r="B641" s="490"/>
      <c r="D641" s="355"/>
    </row>
    <row r="642" spans="2:4">
      <c r="B642" s="490"/>
    </row>
    <row r="643" spans="2:4">
      <c r="B643" s="490"/>
    </row>
    <row r="644" spans="2:4">
      <c r="B644" s="490"/>
    </row>
    <row r="645" spans="2:4">
      <c r="B645" s="490"/>
      <c r="D645" s="355"/>
    </row>
    <row r="646" spans="2:4">
      <c r="B646" s="490"/>
    </row>
    <row r="647" spans="2:4">
      <c r="B647" s="490"/>
    </row>
    <row r="648" spans="2:4">
      <c r="B648" s="490"/>
      <c r="D648" s="355"/>
    </row>
    <row r="649" spans="2:4">
      <c r="B649" s="490"/>
      <c r="D649" s="355"/>
    </row>
    <row r="650" spans="2:4">
      <c r="B650" s="490"/>
    </row>
    <row r="651" spans="2:4">
      <c r="B651" s="490"/>
    </row>
    <row r="652" spans="2:4">
      <c r="B652" s="490"/>
    </row>
    <row r="653" spans="2:4">
      <c r="B653" s="490"/>
    </row>
    <row r="654" spans="2:4">
      <c r="B654" s="490"/>
    </row>
    <row r="655" spans="2:4">
      <c r="B655" s="490"/>
      <c r="D655" s="355"/>
    </row>
    <row r="656" spans="2:4">
      <c r="B656" s="490"/>
    </row>
    <row r="657" spans="2:4">
      <c r="B657" s="490"/>
    </row>
    <row r="658" spans="2:4">
      <c r="B658" s="490"/>
    </row>
    <row r="659" spans="2:4">
      <c r="B659" s="490"/>
    </row>
    <row r="660" spans="2:4">
      <c r="B660" s="490"/>
      <c r="D660" s="355"/>
    </row>
    <row r="661" spans="2:4">
      <c r="B661" s="490"/>
    </row>
    <row r="662" spans="2:4">
      <c r="B662" s="490"/>
    </row>
    <row r="663" spans="2:4">
      <c r="B663" s="490"/>
    </row>
    <row r="664" spans="2:4">
      <c r="B664" s="490"/>
      <c r="D664" s="355"/>
    </row>
    <row r="665" spans="2:4">
      <c r="B665" s="490"/>
    </row>
    <row r="666" spans="2:4">
      <c r="B666" s="490"/>
      <c r="D666" s="355"/>
    </row>
    <row r="667" spans="2:4">
      <c r="B667" s="490"/>
      <c r="D667" s="355"/>
    </row>
    <row r="668" spans="2:4">
      <c r="B668" s="490"/>
    </row>
    <row r="669" spans="2:4">
      <c r="B669" s="490"/>
    </row>
    <row r="670" spans="2:4">
      <c r="B670" s="490"/>
    </row>
    <row r="671" spans="2:4">
      <c r="B671" s="490"/>
    </row>
    <row r="672" spans="2:4">
      <c r="B672" s="490"/>
      <c r="D672" s="355"/>
    </row>
    <row r="673" spans="2:4">
      <c r="B673" s="490"/>
      <c r="D673" s="355"/>
    </row>
    <row r="674" spans="2:4">
      <c r="B674" s="490"/>
    </row>
    <row r="675" spans="2:4">
      <c r="B675" s="490"/>
    </row>
    <row r="676" spans="2:4">
      <c r="B676" s="490"/>
    </row>
    <row r="677" spans="2:4">
      <c r="B677" s="490"/>
    </row>
    <row r="678" spans="2:4">
      <c r="B678" s="490"/>
      <c r="D678" s="355"/>
    </row>
    <row r="679" spans="2:4">
      <c r="B679" s="490"/>
    </row>
    <row r="680" spans="2:4">
      <c r="B680" s="490"/>
    </row>
    <row r="681" spans="2:4">
      <c r="B681" s="490"/>
    </row>
    <row r="682" spans="2:4">
      <c r="B682" s="490"/>
    </row>
    <row r="683" spans="2:4">
      <c r="B683" s="490"/>
      <c r="D683" s="355"/>
    </row>
    <row r="684" spans="2:4">
      <c r="B684" s="490"/>
    </row>
    <row r="685" spans="2:4">
      <c r="B685" s="490"/>
    </row>
    <row r="686" spans="2:4">
      <c r="B686" s="490"/>
    </row>
    <row r="687" spans="2:4">
      <c r="B687" s="490"/>
      <c r="D687" s="355"/>
    </row>
    <row r="688" spans="2:4">
      <c r="B688" s="490"/>
    </row>
    <row r="689" spans="2:4">
      <c r="B689" s="490"/>
    </row>
    <row r="690" spans="2:4">
      <c r="B690" s="490"/>
    </row>
    <row r="691" spans="2:4">
      <c r="B691" s="490"/>
    </row>
    <row r="692" spans="2:4">
      <c r="B692" s="490"/>
      <c r="D692" s="355"/>
    </row>
    <row r="693" spans="2:4">
      <c r="B693" s="490"/>
      <c r="D693" s="355"/>
    </row>
    <row r="694" spans="2:4">
      <c r="B694" s="490"/>
    </row>
    <row r="695" spans="2:4">
      <c r="B695" s="490"/>
    </row>
    <row r="696" spans="2:4">
      <c r="B696" s="490"/>
    </row>
    <row r="697" spans="2:4">
      <c r="B697" s="490"/>
    </row>
    <row r="698" spans="2:4">
      <c r="B698" s="490"/>
    </row>
    <row r="699" spans="2:4">
      <c r="B699" s="490"/>
    </row>
    <row r="700" spans="2:4">
      <c r="B700" s="490"/>
      <c r="D700" s="355"/>
    </row>
    <row r="701" spans="2:4">
      <c r="B701" s="490"/>
      <c r="D701" s="355"/>
    </row>
    <row r="702" spans="2:4">
      <c r="B702" s="490"/>
    </row>
    <row r="703" spans="2:4">
      <c r="B703" s="490"/>
    </row>
    <row r="704" spans="2:4">
      <c r="B704" s="490"/>
    </row>
    <row r="705" spans="2:4">
      <c r="B705" s="490"/>
      <c r="D705" s="355"/>
    </row>
    <row r="706" spans="2:4">
      <c r="B706" s="490"/>
      <c r="D706" s="355"/>
    </row>
    <row r="707" spans="2:4">
      <c r="B707" s="490"/>
    </row>
    <row r="708" spans="2:4">
      <c r="B708" s="490"/>
    </row>
    <row r="709" spans="2:4">
      <c r="B709" s="490"/>
    </row>
    <row r="710" spans="2:4">
      <c r="B710" s="490"/>
    </row>
    <row r="711" spans="2:4">
      <c r="B711" s="490"/>
      <c r="D711" s="355"/>
    </row>
    <row r="712" spans="2:4">
      <c r="B712" s="490"/>
      <c r="D712" s="355"/>
    </row>
    <row r="713" spans="2:4">
      <c r="B713" s="490"/>
    </row>
    <row r="714" spans="2:4">
      <c r="B714" s="490"/>
    </row>
    <row r="715" spans="2:4">
      <c r="B715" s="490"/>
    </row>
    <row r="716" spans="2:4">
      <c r="B716" s="490"/>
    </row>
    <row r="717" spans="2:4">
      <c r="B717" s="490"/>
    </row>
    <row r="718" spans="2:4">
      <c r="B718" s="490"/>
    </row>
    <row r="719" spans="2:4">
      <c r="B719" s="490"/>
      <c r="D719" s="355"/>
    </row>
    <row r="720" spans="2:4">
      <c r="B720" s="490"/>
      <c r="D720" s="355"/>
    </row>
    <row r="721" spans="2:4">
      <c r="B721" s="490"/>
    </row>
    <row r="722" spans="2:4">
      <c r="B722" s="490"/>
    </row>
    <row r="723" spans="2:4">
      <c r="B723" s="490"/>
    </row>
    <row r="724" spans="2:4">
      <c r="B724" s="490"/>
    </row>
    <row r="725" spans="2:4">
      <c r="B725" s="490"/>
      <c r="D725" s="355"/>
    </row>
    <row r="726" spans="2:4">
      <c r="B726" s="490"/>
      <c r="D726" s="355"/>
    </row>
    <row r="727" spans="2:4">
      <c r="B727" s="490"/>
    </row>
    <row r="728" spans="2:4">
      <c r="B728" s="490"/>
    </row>
    <row r="729" spans="2:4">
      <c r="B729" s="490"/>
    </row>
    <row r="730" spans="2:4">
      <c r="B730" s="490"/>
    </row>
    <row r="731" spans="2:4">
      <c r="B731" s="490"/>
    </row>
    <row r="732" spans="2:4">
      <c r="B732" s="490"/>
      <c r="D732" s="355"/>
    </row>
    <row r="733" spans="2:4">
      <c r="B733" s="490"/>
      <c r="D733" s="355"/>
    </row>
    <row r="734" spans="2:4">
      <c r="B734" s="490"/>
    </row>
    <row r="735" spans="2:4">
      <c r="B735" s="490"/>
    </row>
    <row r="736" spans="2:4">
      <c r="B736" s="490"/>
    </row>
    <row r="737" spans="2:4">
      <c r="B737" s="490"/>
    </row>
    <row r="738" spans="2:4">
      <c r="B738" s="490"/>
    </row>
    <row r="739" spans="2:4">
      <c r="B739" s="490"/>
    </row>
    <row r="740" spans="2:4">
      <c r="B740" s="490"/>
    </row>
    <row r="741" spans="2:4">
      <c r="B741" s="490"/>
    </row>
    <row r="742" spans="2:4">
      <c r="B742" s="490"/>
      <c r="D742" s="355"/>
    </row>
    <row r="743" spans="2:4">
      <c r="B743" s="490"/>
    </row>
    <row r="744" spans="2:4">
      <c r="B744" s="490"/>
    </row>
    <row r="745" spans="2:4">
      <c r="B745" s="490"/>
      <c r="D745" s="355"/>
    </row>
    <row r="746" spans="2:4">
      <c r="B746" s="490"/>
    </row>
    <row r="747" spans="2:4">
      <c r="B747" s="490"/>
      <c r="D747" s="355"/>
    </row>
    <row r="748" spans="2:4">
      <c r="B748" s="490"/>
      <c r="D748" s="355"/>
    </row>
    <row r="749" spans="2:4">
      <c r="B749" s="490"/>
    </row>
    <row r="750" spans="2:4">
      <c r="B750" s="490"/>
    </row>
    <row r="751" spans="2:4">
      <c r="B751" s="490"/>
    </row>
    <row r="752" spans="2:4">
      <c r="B752" s="490"/>
    </row>
    <row r="753" spans="2:4">
      <c r="B753" s="490"/>
    </row>
    <row r="754" spans="2:4">
      <c r="B754" s="490"/>
    </row>
    <row r="755" spans="2:4">
      <c r="B755" s="490"/>
    </row>
    <row r="756" spans="2:4">
      <c r="B756" s="490"/>
    </row>
    <row r="757" spans="2:4">
      <c r="B757" s="490"/>
    </row>
    <row r="758" spans="2:4">
      <c r="B758" s="490"/>
    </row>
    <row r="759" spans="2:4">
      <c r="B759" s="490"/>
      <c r="D759" s="355"/>
    </row>
    <row r="760" spans="2:4">
      <c r="B760" s="490"/>
      <c r="D760" s="355"/>
    </row>
    <row r="761" spans="2:4">
      <c r="B761" s="490"/>
    </row>
    <row r="762" spans="2:4">
      <c r="B762" s="490"/>
    </row>
    <row r="763" spans="2:4">
      <c r="B763" s="490"/>
    </row>
    <row r="764" spans="2:4">
      <c r="B764" s="490"/>
    </row>
    <row r="765" spans="2:4">
      <c r="B765" s="490"/>
    </row>
    <row r="766" spans="2:4">
      <c r="B766" s="490"/>
    </row>
    <row r="767" spans="2:4">
      <c r="B767" s="490"/>
    </row>
    <row r="768" spans="2:4">
      <c r="B768" s="490"/>
    </row>
    <row r="769" spans="2:4">
      <c r="B769" s="490"/>
      <c r="D769" s="355"/>
    </row>
    <row r="770" spans="2:4">
      <c r="B770" s="490"/>
    </row>
    <row r="771" spans="2:4">
      <c r="B771" s="490"/>
    </row>
    <row r="772" spans="2:4">
      <c r="B772" s="490"/>
      <c r="D772" s="355"/>
    </row>
    <row r="773" spans="2:4">
      <c r="B773" s="490"/>
    </row>
    <row r="774" spans="2:4">
      <c r="B774" s="490"/>
      <c r="D774" s="355"/>
    </row>
    <row r="775" spans="2:4">
      <c r="B775" s="490"/>
      <c r="D775" s="355"/>
    </row>
    <row r="776" spans="2:4">
      <c r="B776" s="490"/>
    </row>
    <row r="777" spans="2:4">
      <c r="B777" s="490"/>
    </row>
    <row r="778" spans="2:4">
      <c r="B778" s="490"/>
      <c r="D778" s="355"/>
    </row>
    <row r="779" spans="2:4">
      <c r="B779" s="490"/>
    </row>
    <row r="780" spans="2:4">
      <c r="B780" s="490"/>
      <c r="D780" s="355"/>
    </row>
    <row r="781" spans="2:4">
      <c r="B781" s="490"/>
    </row>
    <row r="782" spans="2:4">
      <c r="B782" s="490"/>
    </row>
    <row r="783" spans="2:4">
      <c r="B783" s="490"/>
    </row>
    <row r="784" spans="2:4">
      <c r="B784" s="490"/>
    </row>
    <row r="785" spans="2:4">
      <c r="B785" s="490"/>
    </row>
    <row r="786" spans="2:4">
      <c r="B786" s="490"/>
    </row>
    <row r="787" spans="2:4">
      <c r="B787" s="490"/>
    </row>
    <row r="788" spans="2:4">
      <c r="B788" s="490"/>
    </row>
    <row r="789" spans="2:4">
      <c r="B789" s="490"/>
    </row>
    <row r="790" spans="2:4">
      <c r="B790" s="490"/>
    </row>
    <row r="791" spans="2:4">
      <c r="B791" s="490"/>
      <c r="D791" s="355"/>
    </row>
    <row r="792" spans="2:4">
      <c r="B792" s="490"/>
    </row>
    <row r="793" spans="2:4">
      <c r="B793" s="490"/>
    </row>
    <row r="794" spans="2:4">
      <c r="B794" s="490"/>
    </row>
    <row r="795" spans="2:4">
      <c r="B795" s="490"/>
    </row>
    <row r="796" spans="2:4">
      <c r="B796" s="490"/>
      <c r="D796" s="355"/>
    </row>
    <row r="797" spans="2:4">
      <c r="B797" s="490"/>
    </row>
    <row r="798" spans="2:4">
      <c r="B798" s="490"/>
    </row>
    <row r="799" spans="2:4">
      <c r="B799" s="490"/>
    </row>
    <row r="800" spans="2:4">
      <c r="B800" s="490"/>
    </row>
    <row r="801" spans="2:4">
      <c r="B801" s="490"/>
    </row>
    <row r="802" spans="2:4">
      <c r="B802" s="490"/>
    </row>
    <row r="803" spans="2:4">
      <c r="B803" s="490"/>
    </row>
    <row r="804" spans="2:4">
      <c r="B804" s="490"/>
    </row>
    <row r="805" spans="2:4">
      <c r="B805" s="490"/>
    </row>
    <row r="806" spans="2:4">
      <c r="B806" s="490"/>
    </row>
    <row r="807" spans="2:4">
      <c r="B807" s="490"/>
    </row>
    <row r="808" spans="2:4">
      <c r="B808" s="490"/>
    </row>
    <row r="809" spans="2:4">
      <c r="B809" s="490"/>
    </row>
    <row r="810" spans="2:4">
      <c r="B810" s="490"/>
    </row>
    <row r="811" spans="2:4">
      <c r="B811" s="490"/>
      <c r="D811" s="355"/>
    </row>
    <row r="812" spans="2:4">
      <c r="B812" s="490"/>
      <c r="D812" s="355"/>
    </row>
    <row r="813" spans="2:4">
      <c r="B813" s="490"/>
    </row>
    <row r="814" spans="2:4">
      <c r="B814" s="490"/>
    </row>
    <row r="815" spans="2:4">
      <c r="B815" s="490"/>
    </row>
    <row r="816" spans="2:4">
      <c r="B816" s="490"/>
    </row>
    <row r="817" spans="2:4">
      <c r="B817" s="490"/>
      <c r="D817" s="355"/>
    </row>
    <row r="818" spans="2:4">
      <c r="B818" s="490"/>
      <c r="D818" s="355"/>
    </row>
    <row r="819" spans="2:4">
      <c r="B819" s="490"/>
    </row>
    <row r="820" spans="2:4">
      <c r="B820" s="490"/>
    </row>
    <row r="821" spans="2:4">
      <c r="B821" s="490"/>
    </row>
    <row r="822" spans="2:4">
      <c r="B822" s="490"/>
    </row>
    <row r="823" spans="2:4">
      <c r="B823" s="490"/>
    </row>
    <row r="824" spans="2:4">
      <c r="B824" s="490"/>
      <c r="D824" s="355"/>
    </row>
    <row r="825" spans="2:4">
      <c r="B825" s="490"/>
      <c r="D825" s="355"/>
    </row>
    <row r="826" spans="2:4">
      <c r="B826" s="490"/>
    </row>
    <row r="827" spans="2:4">
      <c r="B827" s="490"/>
    </row>
    <row r="828" spans="2:4">
      <c r="B828" s="490"/>
      <c r="D828" s="355"/>
    </row>
    <row r="829" spans="2:4">
      <c r="B829" s="490"/>
    </row>
    <row r="830" spans="2:4">
      <c r="B830" s="490"/>
    </row>
    <row r="831" spans="2:4">
      <c r="B831" s="490"/>
      <c r="D831" s="355"/>
    </row>
    <row r="832" spans="2:4">
      <c r="B832" s="490"/>
      <c r="D832" s="355"/>
    </row>
    <row r="833" spans="2:4">
      <c r="B833" s="490"/>
    </row>
    <row r="834" spans="2:4">
      <c r="B834" s="490"/>
    </row>
    <row r="835" spans="2:4">
      <c r="B835" s="490"/>
    </row>
    <row r="836" spans="2:4">
      <c r="B836" s="490"/>
    </row>
    <row r="837" spans="2:4">
      <c r="B837" s="490"/>
    </row>
    <row r="838" spans="2:4">
      <c r="B838" s="490"/>
    </row>
    <row r="839" spans="2:4">
      <c r="B839" s="490"/>
      <c r="D839" s="355"/>
    </row>
  </sheetData>
  <mergeCells count="5">
    <mergeCell ref="H5:K5"/>
    <mergeCell ref="A3:G3"/>
    <mergeCell ref="A2:G2"/>
    <mergeCell ref="A4:G4"/>
    <mergeCell ref="A1:G1"/>
  </mergeCell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16"/>
  <sheetViews>
    <sheetView zoomScaleNormal="100" workbookViewId="0">
      <selection activeCell="L18" sqref="L18"/>
    </sheetView>
  </sheetViews>
  <sheetFormatPr defaultRowHeight="15"/>
  <cols>
    <col min="1" max="1" width="6.140625" customWidth="1"/>
    <col min="2" max="2" width="32.140625" customWidth="1"/>
    <col min="3" max="3" width="5.28515625" customWidth="1"/>
    <col min="4" max="4" width="5.140625" customWidth="1"/>
    <col min="5" max="5" width="4.5703125" customWidth="1"/>
    <col min="6" max="6" width="4.85546875" customWidth="1"/>
    <col min="7" max="9" width="4.5703125" customWidth="1"/>
    <col min="10" max="10" width="4.85546875" customWidth="1"/>
    <col min="11" max="11" width="36" customWidth="1"/>
  </cols>
  <sheetData>
    <row r="1" spans="1:11" s="48" customFormat="1"/>
    <row r="2" spans="1:11" s="48" customFormat="1"/>
    <row r="3" spans="1:11" s="48" customFormat="1"/>
    <row r="4" spans="1:11" s="48" customFormat="1">
      <c r="B4" s="1469" t="s">
        <v>194</v>
      </c>
      <c r="C4" s="1469"/>
      <c r="D4" s="1469"/>
      <c r="E4" s="1469"/>
      <c r="F4" s="1469"/>
      <c r="G4" s="1469"/>
      <c r="H4" s="1469"/>
      <c r="I4" s="1469"/>
      <c r="J4" s="1469"/>
      <c r="K4" s="1469"/>
    </row>
    <row r="5" spans="1:11" s="48" customFormat="1"/>
    <row r="6" spans="1:11" s="48" customFormat="1"/>
    <row r="7" spans="1:11">
      <c r="A7" s="1468" t="s">
        <v>183</v>
      </c>
      <c r="B7" s="1468" t="s">
        <v>184</v>
      </c>
      <c r="C7" s="1467" t="s">
        <v>185</v>
      </c>
      <c r="D7" s="1467"/>
      <c r="E7" s="1467"/>
      <c r="F7" s="1467"/>
      <c r="G7" s="1467"/>
      <c r="H7" s="1467"/>
      <c r="I7" s="1467"/>
      <c r="J7" s="1467"/>
      <c r="K7" s="196" t="s">
        <v>192</v>
      </c>
    </row>
    <row r="8" spans="1:11">
      <c r="A8" s="1468"/>
      <c r="B8" s="1468"/>
      <c r="C8" s="273">
        <v>11</v>
      </c>
      <c r="D8" s="273">
        <v>12</v>
      </c>
      <c r="E8" s="273">
        <v>13</v>
      </c>
      <c r="F8" s="273">
        <v>14</v>
      </c>
      <c r="G8" s="273">
        <v>15</v>
      </c>
      <c r="H8" s="273">
        <v>16</v>
      </c>
      <c r="I8" s="273">
        <v>17</v>
      </c>
      <c r="J8" s="273">
        <v>18</v>
      </c>
      <c r="K8" s="272"/>
    </row>
    <row r="9" spans="1:11">
      <c r="A9" s="272">
        <v>1</v>
      </c>
      <c r="B9" s="273" t="s">
        <v>186</v>
      </c>
      <c r="C9" s="274"/>
      <c r="D9" s="274"/>
      <c r="E9" s="274"/>
      <c r="F9" s="273"/>
      <c r="G9" s="273"/>
      <c r="H9" s="273"/>
      <c r="I9" s="273"/>
      <c r="J9" s="273"/>
      <c r="K9" s="273" t="s">
        <v>189</v>
      </c>
    </row>
    <row r="10" spans="1:11">
      <c r="A10" s="272">
        <v>2</v>
      </c>
      <c r="B10" s="273" t="s">
        <v>187</v>
      </c>
      <c r="C10" s="273"/>
      <c r="D10" s="273"/>
      <c r="E10" s="277"/>
      <c r="F10" s="279"/>
      <c r="G10" s="273"/>
      <c r="H10" s="273"/>
      <c r="I10" s="273"/>
      <c r="J10" s="273"/>
      <c r="K10" s="273" t="s">
        <v>189</v>
      </c>
    </row>
    <row r="11" spans="1:11">
      <c r="A11" s="272">
        <v>3</v>
      </c>
      <c r="B11" s="273" t="s">
        <v>193</v>
      </c>
      <c r="C11" s="273"/>
      <c r="D11" s="273"/>
      <c r="E11" s="275"/>
      <c r="F11" s="275"/>
      <c r="G11" s="275"/>
      <c r="H11" s="278"/>
      <c r="I11" s="273"/>
      <c r="J11" s="273"/>
      <c r="K11" s="273" t="s">
        <v>190</v>
      </c>
    </row>
    <row r="12" spans="1:11">
      <c r="A12" s="272">
        <v>4</v>
      </c>
      <c r="B12" s="273" t="s">
        <v>188</v>
      </c>
      <c r="C12" s="270"/>
      <c r="D12" s="270"/>
      <c r="E12" s="270"/>
      <c r="F12" s="270"/>
      <c r="G12" s="270"/>
      <c r="H12" s="276"/>
      <c r="I12" s="276"/>
      <c r="J12" s="276"/>
      <c r="K12" s="273" t="s">
        <v>191</v>
      </c>
    </row>
    <row r="15" spans="1:11">
      <c r="B15" s="271" t="s">
        <v>195</v>
      </c>
    </row>
    <row r="16" spans="1:11">
      <c r="B16" s="10"/>
      <c r="C16" t="s">
        <v>196</v>
      </c>
    </row>
  </sheetData>
  <mergeCells count="4">
    <mergeCell ref="C7:J7"/>
    <mergeCell ref="B7:B8"/>
    <mergeCell ref="A7:A8"/>
    <mergeCell ref="B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2060"/>
    <pageSetUpPr fitToPage="1"/>
  </sheetPr>
  <dimension ref="A1:I102"/>
  <sheetViews>
    <sheetView topLeftCell="A34" zoomScaleNormal="100" workbookViewId="0">
      <selection activeCell="E12" sqref="E12"/>
    </sheetView>
  </sheetViews>
  <sheetFormatPr defaultRowHeight="15"/>
  <cols>
    <col min="1" max="1" width="5.7109375" style="48" customWidth="1"/>
    <col min="2" max="2" width="31.7109375" style="48" bestFit="1" customWidth="1"/>
    <col min="3" max="3" width="5.7109375" style="467" customWidth="1"/>
    <col min="4" max="4" width="21.28515625" style="48" customWidth="1"/>
    <col min="5" max="5" width="50.7109375" style="48" customWidth="1"/>
    <col min="6" max="6" width="12.85546875" style="467" customWidth="1"/>
    <col min="7" max="7" width="50.7109375" style="48" customWidth="1"/>
    <col min="8" max="8" width="22.140625" style="48" hidden="1" customWidth="1"/>
    <col min="9" max="9" width="0" style="48" hidden="1" customWidth="1"/>
    <col min="10" max="16384" width="9.140625" style="48"/>
  </cols>
  <sheetData>
    <row r="1" spans="1:9">
      <c r="A1" s="1049"/>
      <c r="B1" s="1050"/>
      <c r="C1" s="1050"/>
      <c r="D1" s="1050"/>
      <c r="E1" s="1050"/>
      <c r="F1" s="1050"/>
      <c r="G1" s="1051"/>
    </row>
    <row r="2" spans="1:9" ht="18.75">
      <c r="A2" s="1017" t="s">
        <v>347</v>
      </c>
      <c r="B2" s="1018"/>
      <c r="C2" s="1018"/>
      <c r="D2" s="1018"/>
      <c r="E2" s="1018"/>
      <c r="F2" s="1018"/>
      <c r="G2" s="1019"/>
    </row>
    <row r="3" spans="1:9" ht="24.95" customHeight="1" thickBot="1">
      <c r="A3" s="1052" t="s">
        <v>208</v>
      </c>
      <c r="B3" s="1053"/>
      <c r="C3" s="1053"/>
      <c r="D3" s="1053"/>
      <c r="E3" s="1053"/>
      <c r="F3" s="1053"/>
      <c r="G3" s="1054"/>
    </row>
    <row r="4" spans="1:9" ht="15.75" thickBot="1">
      <c r="A4" s="544" t="s">
        <v>60</v>
      </c>
      <c r="B4" s="1048" t="s">
        <v>343</v>
      </c>
      <c r="C4" s="1048"/>
      <c r="D4" s="545" t="s">
        <v>344</v>
      </c>
      <c r="E4" s="545" t="s">
        <v>205</v>
      </c>
      <c r="F4" s="545" t="s">
        <v>345</v>
      </c>
      <c r="G4" s="546" t="s">
        <v>346</v>
      </c>
      <c r="H4" s="676" t="s">
        <v>619</v>
      </c>
      <c r="I4" s="676" t="s">
        <v>618</v>
      </c>
    </row>
    <row r="5" spans="1:9" ht="15.75" thickBot="1">
      <c r="A5" s="1029" t="s">
        <v>333</v>
      </c>
      <c r="B5" s="1030"/>
      <c r="C5" s="1030"/>
      <c r="D5" s="1030"/>
      <c r="E5" s="1030"/>
      <c r="F5" s="1030"/>
      <c r="G5" s="1031"/>
    </row>
    <row r="6" spans="1:9">
      <c r="A6" s="1043">
        <v>1</v>
      </c>
      <c r="B6" s="1039" t="s">
        <v>31</v>
      </c>
      <c r="C6" s="548" t="s">
        <v>13</v>
      </c>
      <c r="D6" s="272" t="s">
        <v>335</v>
      </c>
      <c r="E6" s="549"/>
      <c r="F6" s="548"/>
      <c r="G6" s="550"/>
    </row>
    <row r="7" spans="1:9">
      <c r="A7" s="1042"/>
      <c r="B7" s="1040"/>
      <c r="C7" s="272" t="s">
        <v>14</v>
      </c>
      <c r="D7" s="272" t="s">
        <v>335</v>
      </c>
      <c r="E7" s="270"/>
      <c r="F7" s="272"/>
      <c r="G7" s="547"/>
    </row>
    <row r="8" spans="1:9">
      <c r="A8" s="1041">
        <v>2</v>
      </c>
      <c r="B8" s="1038" t="s">
        <v>57</v>
      </c>
      <c r="C8" s="272" t="s">
        <v>13</v>
      </c>
      <c r="D8" s="272" t="s">
        <v>335</v>
      </c>
      <c r="E8" s="270"/>
      <c r="F8" s="272"/>
      <c r="G8" s="547"/>
    </row>
    <row r="9" spans="1:9">
      <c r="A9" s="1042"/>
      <c r="B9" s="1040"/>
      <c r="C9" s="272" t="s">
        <v>14</v>
      </c>
      <c r="D9" s="272" t="s">
        <v>335</v>
      </c>
      <c r="E9" s="270"/>
      <c r="F9" s="272"/>
      <c r="G9" s="547"/>
    </row>
    <row r="10" spans="1:9">
      <c r="A10" s="1041">
        <v>3</v>
      </c>
      <c r="B10" s="1038" t="s">
        <v>58</v>
      </c>
      <c r="C10" s="272" t="s">
        <v>13</v>
      </c>
      <c r="D10" s="272" t="s">
        <v>335</v>
      </c>
      <c r="E10" s="270"/>
      <c r="F10" s="272"/>
      <c r="G10" s="547"/>
    </row>
    <row r="11" spans="1:9">
      <c r="A11" s="1042"/>
      <c r="B11" s="1040"/>
      <c r="C11" s="272" t="s">
        <v>14</v>
      </c>
      <c r="D11" s="272" t="s">
        <v>335</v>
      </c>
      <c r="E11" s="270"/>
      <c r="F11" s="272"/>
      <c r="G11" s="547"/>
    </row>
    <row r="12" spans="1:9">
      <c r="A12" s="1041">
        <v>4</v>
      </c>
      <c r="B12" s="1038" t="s">
        <v>32</v>
      </c>
      <c r="C12" s="272" t="s">
        <v>13</v>
      </c>
      <c r="D12" s="272" t="s">
        <v>335</v>
      </c>
      <c r="E12" s="270"/>
      <c r="F12" s="272"/>
      <c r="G12" s="547"/>
    </row>
    <row r="13" spans="1:9">
      <c r="A13" s="1042"/>
      <c r="B13" s="1040"/>
      <c r="C13" s="272" t="s">
        <v>14</v>
      </c>
      <c r="D13" s="272" t="s">
        <v>335</v>
      </c>
      <c r="E13" s="270"/>
      <c r="F13" s="272"/>
      <c r="G13" s="547"/>
    </row>
    <row r="14" spans="1:9">
      <c r="A14" s="1041">
        <v>5</v>
      </c>
      <c r="B14" s="1038" t="s">
        <v>33</v>
      </c>
      <c r="C14" s="272" t="s">
        <v>13</v>
      </c>
      <c r="D14" s="272" t="s">
        <v>335</v>
      </c>
      <c r="E14" s="270"/>
      <c r="F14" s="272"/>
      <c r="G14" s="547"/>
    </row>
    <row r="15" spans="1:9">
      <c r="A15" s="1042"/>
      <c r="B15" s="1040"/>
      <c r="C15" s="272" t="s">
        <v>14</v>
      </c>
      <c r="D15" s="272" t="s">
        <v>335</v>
      </c>
      <c r="E15" s="270"/>
      <c r="F15" s="272"/>
      <c r="G15" s="547"/>
    </row>
    <row r="16" spans="1:9">
      <c r="A16" s="1041">
        <v>6</v>
      </c>
      <c r="B16" s="1038" t="s">
        <v>34</v>
      </c>
      <c r="C16" s="272" t="s">
        <v>13</v>
      </c>
      <c r="D16" s="272" t="s">
        <v>335</v>
      </c>
      <c r="E16" s="270"/>
      <c r="F16" s="272"/>
      <c r="G16" s="547"/>
    </row>
    <row r="17" spans="1:7">
      <c r="A17" s="1042"/>
      <c r="B17" s="1040"/>
      <c r="C17" s="272" t="s">
        <v>14</v>
      </c>
      <c r="D17" s="272" t="s">
        <v>335</v>
      </c>
      <c r="E17" s="270"/>
      <c r="F17" s="272"/>
      <c r="G17" s="547"/>
    </row>
    <row r="18" spans="1:7">
      <c r="A18" s="1041">
        <v>7</v>
      </c>
      <c r="B18" s="1038" t="s">
        <v>44</v>
      </c>
      <c r="C18" s="272">
        <v>1</v>
      </c>
      <c r="D18" s="272" t="s">
        <v>335</v>
      </c>
      <c r="E18" s="270"/>
      <c r="F18" s="272"/>
      <c r="G18" s="547"/>
    </row>
    <row r="19" spans="1:7">
      <c r="A19" s="1043"/>
      <c r="B19" s="1039"/>
      <c r="C19" s="272">
        <v>2</v>
      </c>
      <c r="D19" s="272" t="s">
        <v>335</v>
      </c>
      <c r="E19" s="270"/>
      <c r="F19" s="272"/>
      <c r="G19" s="547"/>
    </row>
    <row r="20" spans="1:7">
      <c r="A20" s="1043"/>
      <c r="B20" s="1039"/>
      <c r="C20" s="272">
        <v>3</v>
      </c>
      <c r="D20" s="272" t="s">
        <v>335</v>
      </c>
      <c r="E20" s="270"/>
      <c r="F20" s="272"/>
      <c r="G20" s="547"/>
    </row>
    <row r="21" spans="1:7">
      <c r="A21" s="1042"/>
      <c r="B21" s="1040"/>
      <c r="C21" s="272">
        <v>4</v>
      </c>
      <c r="D21" s="272" t="s">
        <v>335</v>
      </c>
      <c r="E21" s="270"/>
      <c r="F21" s="272"/>
      <c r="G21" s="547"/>
    </row>
    <row r="22" spans="1:7">
      <c r="A22" s="1041">
        <v>8</v>
      </c>
      <c r="B22" s="1038" t="s">
        <v>551</v>
      </c>
      <c r="C22" s="272" t="s">
        <v>13</v>
      </c>
      <c r="D22" s="272" t="s">
        <v>335</v>
      </c>
      <c r="E22" s="270"/>
      <c r="F22" s="272"/>
      <c r="G22" s="547"/>
    </row>
    <row r="23" spans="1:7">
      <c r="A23" s="1042"/>
      <c r="B23" s="1040"/>
      <c r="C23" s="272" t="s">
        <v>14</v>
      </c>
      <c r="D23" s="481" t="s">
        <v>335</v>
      </c>
      <c r="E23" s="270"/>
      <c r="F23" s="610"/>
      <c r="G23" s="547"/>
    </row>
    <row r="24" spans="1:7">
      <c r="A24" s="1041">
        <v>9</v>
      </c>
      <c r="B24" s="1038" t="s">
        <v>609</v>
      </c>
      <c r="C24" s="272" t="s">
        <v>13</v>
      </c>
      <c r="D24" s="272" t="s">
        <v>335</v>
      </c>
      <c r="E24" s="270"/>
      <c r="F24" s="272"/>
      <c r="G24" s="547"/>
    </row>
    <row r="25" spans="1:7">
      <c r="A25" s="1042"/>
      <c r="B25" s="1040"/>
      <c r="C25" s="272" t="s">
        <v>14</v>
      </c>
      <c r="D25" s="272" t="s">
        <v>335</v>
      </c>
      <c r="E25" s="270"/>
      <c r="F25" s="272"/>
      <c r="G25" s="547"/>
    </row>
    <row r="26" spans="1:7">
      <c r="A26" s="1041">
        <v>10</v>
      </c>
      <c r="B26" s="1038" t="s">
        <v>47</v>
      </c>
      <c r="C26" s="272" t="s">
        <v>13</v>
      </c>
      <c r="D26" s="646" t="s">
        <v>334</v>
      </c>
      <c r="E26" s="270" t="s">
        <v>832</v>
      </c>
      <c r="F26" s="772">
        <v>2019129240</v>
      </c>
      <c r="G26" s="547" t="s">
        <v>753</v>
      </c>
    </row>
    <row r="27" spans="1:7">
      <c r="A27" s="1043"/>
      <c r="B27" s="1039"/>
      <c r="C27" s="272" t="s">
        <v>14</v>
      </c>
      <c r="D27" s="272" t="s">
        <v>335</v>
      </c>
      <c r="E27" s="270"/>
      <c r="F27" s="272"/>
      <c r="G27" s="547"/>
    </row>
    <row r="28" spans="1:7">
      <c r="A28" s="1042"/>
      <c r="B28" s="1040"/>
      <c r="C28" s="272" t="s">
        <v>48</v>
      </c>
      <c r="D28" s="646" t="s">
        <v>334</v>
      </c>
      <c r="E28" s="270" t="s">
        <v>542</v>
      </c>
      <c r="F28" s="772">
        <v>2019129240</v>
      </c>
      <c r="G28" s="547" t="s">
        <v>753</v>
      </c>
    </row>
    <row r="29" spans="1:7">
      <c r="A29" s="1041">
        <v>11</v>
      </c>
      <c r="B29" s="1038" t="s">
        <v>49</v>
      </c>
      <c r="C29" s="272" t="s">
        <v>13</v>
      </c>
      <c r="D29" s="272" t="s">
        <v>335</v>
      </c>
      <c r="E29" s="270"/>
      <c r="F29" s="272"/>
      <c r="G29" s="547"/>
    </row>
    <row r="30" spans="1:7">
      <c r="A30" s="1042"/>
      <c r="B30" s="1040"/>
      <c r="C30" s="272" t="s">
        <v>14</v>
      </c>
      <c r="D30" s="272" t="s">
        <v>335</v>
      </c>
      <c r="E30" s="270"/>
      <c r="F30" s="272"/>
      <c r="G30" s="547"/>
    </row>
    <row r="31" spans="1:7">
      <c r="A31" s="1041">
        <v>12</v>
      </c>
      <c r="B31" s="1038" t="s">
        <v>50</v>
      </c>
      <c r="C31" s="272" t="s">
        <v>13</v>
      </c>
      <c r="D31" s="272" t="s">
        <v>335</v>
      </c>
      <c r="E31" s="270"/>
      <c r="F31" s="272"/>
      <c r="G31" s="547"/>
    </row>
    <row r="32" spans="1:7">
      <c r="A32" s="1042"/>
      <c r="B32" s="1040"/>
      <c r="C32" s="272" t="s">
        <v>14</v>
      </c>
      <c r="D32" s="272" t="s">
        <v>335</v>
      </c>
      <c r="E32" s="270"/>
      <c r="F32" s="272"/>
      <c r="G32" s="547"/>
    </row>
    <row r="33" spans="1:7">
      <c r="A33" s="1041">
        <v>13</v>
      </c>
      <c r="B33" s="1038" t="s">
        <v>51</v>
      </c>
      <c r="C33" s="272" t="s">
        <v>13</v>
      </c>
      <c r="D33" s="272" t="s">
        <v>335</v>
      </c>
      <c r="E33" s="270"/>
      <c r="F33" s="272"/>
      <c r="G33" s="547"/>
    </row>
    <row r="34" spans="1:7">
      <c r="A34" s="1043"/>
      <c r="B34" s="1039"/>
      <c r="C34" s="272" t="s">
        <v>14</v>
      </c>
      <c r="D34" s="272" t="s">
        <v>335</v>
      </c>
      <c r="E34" s="270"/>
      <c r="F34" s="272"/>
      <c r="G34" s="547"/>
    </row>
    <row r="35" spans="1:7">
      <c r="A35" s="1042"/>
      <c r="B35" s="1040"/>
      <c r="C35" s="272" t="s">
        <v>48</v>
      </c>
      <c r="D35" s="272" t="s">
        <v>335</v>
      </c>
      <c r="E35" s="270"/>
      <c r="F35" s="272"/>
      <c r="G35" s="547"/>
    </row>
    <row r="36" spans="1:7">
      <c r="A36" s="1041">
        <v>14</v>
      </c>
      <c r="B36" s="1038" t="s">
        <v>52</v>
      </c>
      <c r="C36" s="272" t="s">
        <v>13</v>
      </c>
      <c r="D36" s="272" t="s">
        <v>335</v>
      </c>
      <c r="E36" s="270"/>
      <c r="F36" s="272"/>
      <c r="G36" s="547"/>
    </row>
    <row r="37" spans="1:7">
      <c r="A37" s="1042"/>
      <c r="B37" s="1040"/>
      <c r="C37" s="272" t="s">
        <v>14</v>
      </c>
      <c r="D37" s="272" t="s">
        <v>335</v>
      </c>
      <c r="E37" s="270"/>
      <c r="F37" s="272"/>
      <c r="G37" s="547"/>
    </row>
    <row r="38" spans="1:7">
      <c r="A38" s="1041">
        <v>15</v>
      </c>
      <c r="B38" s="1038" t="s">
        <v>53</v>
      </c>
      <c r="C38" s="272" t="s">
        <v>13</v>
      </c>
      <c r="D38" s="272" t="s">
        <v>335</v>
      </c>
      <c r="E38" s="270"/>
      <c r="F38" s="272"/>
      <c r="G38" s="547"/>
    </row>
    <row r="39" spans="1:7">
      <c r="A39" s="1043"/>
      <c r="B39" s="1039"/>
      <c r="C39" s="272" t="s">
        <v>14</v>
      </c>
      <c r="D39" s="272" t="s">
        <v>335</v>
      </c>
      <c r="E39" s="270"/>
      <c r="F39" s="272"/>
      <c r="G39" s="547"/>
    </row>
    <row r="40" spans="1:7">
      <c r="A40" s="1043"/>
      <c r="B40" s="1039"/>
      <c r="C40" s="551" t="s">
        <v>48</v>
      </c>
      <c r="D40" s="551" t="s">
        <v>335</v>
      </c>
      <c r="E40" s="552"/>
      <c r="F40" s="551"/>
      <c r="G40" s="553"/>
    </row>
    <row r="41" spans="1:7">
      <c r="A41" s="1028">
        <v>16</v>
      </c>
      <c r="B41" s="1032" t="s">
        <v>561</v>
      </c>
      <c r="C41" s="272" t="s">
        <v>13</v>
      </c>
      <c r="D41" s="272" t="s">
        <v>335</v>
      </c>
      <c r="E41" s="270"/>
      <c r="F41" s="672"/>
      <c r="G41" s="547"/>
    </row>
    <row r="42" spans="1:7">
      <c r="A42" s="1028"/>
      <c r="B42" s="1032"/>
      <c r="C42" s="272" t="s">
        <v>14</v>
      </c>
      <c r="D42" s="272" t="s">
        <v>335</v>
      </c>
      <c r="E42" s="270"/>
      <c r="F42" s="672"/>
      <c r="G42" s="547"/>
    </row>
    <row r="43" spans="1:7">
      <c r="A43" s="1028">
        <v>17</v>
      </c>
      <c r="B43" s="1032" t="s">
        <v>563</v>
      </c>
      <c r="C43" s="272" t="s">
        <v>13</v>
      </c>
      <c r="D43" s="272" t="s">
        <v>335</v>
      </c>
      <c r="E43" s="270"/>
      <c r="F43" s="672"/>
      <c r="G43" s="547"/>
    </row>
    <row r="44" spans="1:7">
      <c r="A44" s="1028"/>
      <c r="B44" s="1032"/>
      <c r="C44" s="272" t="s">
        <v>14</v>
      </c>
      <c r="D44" s="272" t="s">
        <v>335</v>
      </c>
      <c r="E44" s="270"/>
      <c r="F44" s="672"/>
      <c r="G44" s="547"/>
    </row>
    <row r="45" spans="1:7">
      <c r="A45" s="1028">
        <v>18</v>
      </c>
      <c r="B45" s="1032" t="s">
        <v>604</v>
      </c>
      <c r="C45" s="272" t="s">
        <v>13</v>
      </c>
      <c r="D45" s="646" t="s">
        <v>334</v>
      </c>
      <c r="E45" s="270" t="s">
        <v>543</v>
      </c>
      <c r="F45" s="733">
        <v>2019125903</v>
      </c>
      <c r="G45" s="547" t="s">
        <v>753</v>
      </c>
    </row>
    <row r="46" spans="1:7">
      <c r="A46" s="1028"/>
      <c r="B46" s="1032"/>
      <c r="C46" s="272" t="s">
        <v>14</v>
      </c>
      <c r="D46" s="646" t="s">
        <v>334</v>
      </c>
      <c r="E46" s="270" t="s">
        <v>546</v>
      </c>
      <c r="F46" s="721">
        <v>2018111557</v>
      </c>
      <c r="G46" s="547" t="s">
        <v>753</v>
      </c>
    </row>
    <row r="47" spans="1:7">
      <c r="A47" s="670">
        <v>19</v>
      </c>
      <c r="B47" s="748" t="s">
        <v>605</v>
      </c>
      <c r="C47" s="272" t="s">
        <v>13</v>
      </c>
      <c r="D47" s="272" t="s">
        <v>335</v>
      </c>
      <c r="E47" s="270"/>
      <c r="F47" s="672"/>
      <c r="G47" s="547"/>
    </row>
    <row r="48" spans="1:7">
      <c r="A48" s="670">
        <v>20</v>
      </c>
      <c r="B48" s="673" t="s">
        <v>606</v>
      </c>
      <c r="C48" s="272" t="s">
        <v>13</v>
      </c>
      <c r="D48" s="272" t="s">
        <v>335</v>
      </c>
      <c r="E48" s="270"/>
      <c r="F48" s="672"/>
      <c r="G48" s="547"/>
    </row>
    <row r="49" spans="1:9">
      <c r="A49" s="1028">
        <v>21</v>
      </c>
      <c r="B49" s="1034" t="s">
        <v>608</v>
      </c>
      <c r="C49" s="272" t="s">
        <v>13</v>
      </c>
      <c r="D49" s="272" t="s">
        <v>335</v>
      </c>
      <c r="E49" s="270"/>
      <c r="F49" s="672"/>
      <c r="G49" s="547"/>
    </row>
    <row r="50" spans="1:9">
      <c r="A50" s="1028"/>
      <c r="B50" s="1034"/>
      <c r="C50" s="272" t="s">
        <v>14</v>
      </c>
      <c r="D50" s="272" t="s">
        <v>335</v>
      </c>
      <c r="E50" s="270"/>
      <c r="F50" s="672"/>
      <c r="G50" s="547"/>
    </row>
    <row r="51" spans="1:9">
      <c r="A51" s="670">
        <v>22</v>
      </c>
      <c r="B51" s="671" t="s">
        <v>615</v>
      </c>
      <c r="C51" s="272" t="s">
        <v>13</v>
      </c>
      <c r="D51" s="646" t="s">
        <v>334</v>
      </c>
      <c r="E51" s="270" t="s">
        <v>546</v>
      </c>
      <c r="F51" s="672"/>
      <c r="G51" s="547" t="s">
        <v>753</v>
      </c>
    </row>
    <row r="52" spans="1:9">
      <c r="A52" s="1028">
        <v>23</v>
      </c>
      <c r="B52" s="1034" t="s">
        <v>607</v>
      </c>
      <c r="C52" s="272" t="s">
        <v>13</v>
      </c>
      <c r="D52" s="646" t="s">
        <v>334</v>
      </c>
      <c r="E52" s="270" t="s">
        <v>546</v>
      </c>
      <c r="F52" s="672"/>
      <c r="G52" s="547" t="s">
        <v>753</v>
      </c>
    </row>
    <row r="53" spans="1:9" ht="15.75" thickBot="1">
      <c r="A53" s="1033"/>
      <c r="B53" s="1035"/>
      <c r="C53" s="551" t="s">
        <v>14</v>
      </c>
      <c r="D53" s="648" t="s">
        <v>334</v>
      </c>
      <c r="E53" s="552" t="s">
        <v>546</v>
      </c>
      <c r="F53" s="677"/>
      <c r="G53" s="547" t="s">
        <v>753</v>
      </c>
    </row>
    <row r="54" spans="1:9" ht="15.75" thickBot="1">
      <c r="A54" s="1029" t="s">
        <v>336</v>
      </c>
      <c r="B54" s="1030"/>
      <c r="C54" s="1030"/>
      <c r="D54" s="1030"/>
      <c r="E54" s="1030"/>
      <c r="F54" s="1030"/>
      <c r="G54" s="1031"/>
    </row>
    <row r="55" spans="1:9">
      <c r="A55" s="1043">
        <v>24</v>
      </c>
      <c r="B55" s="1039" t="s">
        <v>35</v>
      </c>
      <c r="C55" s="548" t="s">
        <v>337</v>
      </c>
      <c r="D55" s="272" t="s">
        <v>335</v>
      </c>
      <c r="E55" s="549"/>
      <c r="F55" s="603"/>
      <c r="G55" s="547"/>
    </row>
    <row r="56" spans="1:9">
      <c r="A56" s="1043"/>
      <c r="B56" s="1039"/>
      <c r="C56" s="272" t="s">
        <v>338</v>
      </c>
      <c r="D56" s="272" t="s">
        <v>335</v>
      </c>
      <c r="E56" s="270"/>
      <c r="F56" s="272"/>
      <c r="G56" s="547"/>
    </row>
    <row r="57" spans="1:9">
      <c r="A57" s="1043"/>
      <c r="B57" s="1039"/>
      <c r="C57" s="272" t="s">
        <v>339</v>
      </c>
      <c r="D57" s="481" t="s">
        <v>335</v>
      </c>
      <c r="E57" s="549"/>
      <c r="F57" s="272"/>
      <c r="G57" s="674" t="s">
        <v>603</v>
      </c>
      <c r="H57" s="48" t="s">
        <v>831</v>
      </c>
      <c r="I57" s="48" t="s">
        <v>617</v>
      </c>
    </row>
    <row r="58" spans="1:9">
      <c r="A58" s="1042"/>
      <c r="B58" s="1040"/>
      <c r="C58" s="272" t="s">
        <v>340</v>
      </c>
      <c r="D58" s="272" t="s">
        <v>335</v>
      </c>
      <c r="E58" s="270"/>
      <c r="F58" s="272"/>
      <c r="G58" s="547"/>
    </row>
    <row r="59" spans="1:9">
      <c r="A59" s="1041">
        <v>25</v>
      </c>
      <c r="B59" s="1035" t="s">
        <v>547</v>
      </c>
      <c r="C59" s="272" t="s">
        <v>337</v>
      </c>
      <c r="D59" s="272" t="s">
        <v>335</v>
      </c>
      <c r="E59" s="270"/>
      <c r="F59" s="272"/>
      <c r="G59" s="547"/>
    </row>
    <row r="60" spans="1:9">
      <c r="A60" s="1043"/>
      <c r="B60" s="1055"/>
      <c r="C60" s="272" t="s">
        <v>338</v>
      </c>
      <c r="D60" s="272" t="s">
        <v>335</v>
      </c>
      <c r="E60" s="270"/>
      <c r="F60" s="272"/>
      <c r="G60" s="547"/>
    </row>
    <row r="61" spans="1:9">
      <c r="A61" s="1043"/>
      <c r="B61" s="1055"/>
      <c r="C61" s="272" t="s">
        <v>339</v>
      </c>
      <c r="D61" s="272" t="s">
        <v>335</v>
      </c>
      <c r="E61" s="270"/>
      <c r="F61" s="272"/>
      <c r="G61" s="547"/>
    </row>
    <row r="62" spans="1:9">
      <c r="A62" s="1043"/>
      <c r="B62" s="1055"/>
      <c r="C62" s="272" t="s">
        <v>340</v>
      </c>
      <c r="D62" s="272" t="s">
        <v>335</v>
      </c>
      <c r="E62" s="270"/>
      <c r="F62" s="272"/>
      <c r="G62" s="547"/>
    </row>
    <row r="63" spans="1:9">
      <c r="A63" s="1043"/>
      <c r="B63" s="1055"/>
      <c r="C63" s="272" t="s">
        <v>610</v>
      </c>
      <c r="D63" s="272" t="s">
        <v>335</v>
      </c>
      <c r="E63" s="270"/>
      <c r="F63" s="272"/>
      <c r="G63" s="547"/>
    </row>
    <row r="64" spans="1:9">
      <c r="A64" s="1043"/>
      <c r="B64" s="1055"/>
      <c r="C64" s="272" t="s">
        <v>611</v>
      </c>
      <c r="D64" s="272" t="s">
        <v>335</v>
      </c>
      <c r="E64" s="270"/>
      <c r="F64" s="272"/>
      <c r="G64" s="547"/>
    </row>
    <row r="65" spans="1:7">
      <c r="A65" s="1043"/>
      <c r="B65" s="1055"/>
      <c r="C65" s="272" t="s">
        <v>612</v>
      </c>
      <c r="D65" s="272" t="s">
        <v>335</v>
      </c>
      <c r="E65" s="270"/>
      <c r="F65" s="272"/>
      <c r="G65" s="547"/>
    </row>
    <row r="66" spans="1:7">
      <c r="A66" s="1042"/>
      <c r="B66" s="1056"/>
      <c r="C66" s="272" t="s">
        <v>613</v>
      </c>
      <c r="D66" s="272" t="s">
        <v>335</v>
      </c>
      <c r="E66" s="270"/>
      <c r="F66" s="272"/>
      <c r="G66" s="547"/>
    </row>
    <row r="67" spans="1:7">
      <c r="A67" s="1041">
        <v>26</v>
      </c>
      <c r="B67" s="1038" t="s">
        <v>545</v>
      </c>
      <c r="C67" s="272" t="s">
        <v>337</v>
      </c>
      <c r="D67" s="272" t="s">
        <v>335</v>
      </c>
      <c r="E67" s="270"/>
      <c r="F67" s="272"/>
      <c r="G67" s="547"/>
    </row>
    <row r="68" spans="1:7">
      <c r="A68" s="1043"/>
      <c r="B68" s="1039"/>
      <c r="C68" s="272" t="s">
        <v>338</v>
      </c>
      <c r="D68" s="272" t="s">
        <v>335</v>
      </c>
      <c r="E68" s="270"/>
      <c r="F68" s="272"/>
      <c r="G68" s="547"/>
    </row>
    <row r="69" spans="1:7">
      <c r="A69" s="1043"/>
      <c r="B69" s="1039"/>
      <c r="C69" s="272" t="s">
        <v>339</v>
      </c>
      <c r="D69" s="272" t="s">
        <v>335</v>
      </c>
      <c r="E69" s="270"/>
      <c r="F69" s="272"/>
      <c r="G69" s="547"/>
    </row>
    <row r="70" spans="1:7">
      <c r="A70" s="1042"/>
      <c r="B70" s="1040"/>
      <c r="C70" s="272" t="s">
        <v>340</v>
      </c>
      <c r="D70" s="272" t="s">
        <v>335</v>
      </c>
      <c r="E70" s="270"/>
      <c r="F70" s="272"/>
      <c r="G70" s="547"/>
    </row>
    <row r="71" spans="1:7">
      <c r="A71" s="1041">
        <v>27</v>
      </c>
      <c r="B71" s="1038" t="s">
        <v>59</v>
      </c>
      <c r="C71" s="272" t="s">
        <v>337</v>
      </c>
      <c r="D71" s="272" t="s">
        <v>335</v>
      </c>
      <c r="E71" s="270"/>
      <c r="F71" s="272"/>
      <c r="G71" s="547"/>
    </row>
    <row r="72" spans="1:7">
      <c r="A72" s="1043"/>
      <c r="B72" s="1039"/>
      <c r="C72" s="272" t="s">
        <v>338</v>
      </c>
      <c r="D72" s="272" t="s">
        <v>335</v>
      </c>
      <c r="E72" s="270"/>
      <c r="F72" s="272"/>
      <c r="G72" s="547"/>
    </row>
    <row r="73" spans="1:7">
      <c r="A73" s="1043"/>
      <c r="B73" s="1039"/>
      <c r="C73" s="272" t="s">
        <v>339</v>
      </c>
      <c r="D73" s="272" t="s">
        <v>335</v>
      </c>
      <c r="E73" s="270"/>
      <c r="F73" s="272"/>
      <c r="G73" s="547"/>
    </row>
    <row r="74" spans="1:7" ht="15.75" thickBot="1">
      <c r="A74" s="1043"/>
      <c r="B74" s="1039"/>
      <c r="C74" s="551" t="s">
        <v>340</v>
      </c>
      <c r="D74" s="551" t="s">
        <v>335</v>
      </c>
      <c r="E74" s="552"/>
      <c r="F74" s="551"/>
      <c r="G74" s="553"/>
    </row>
    <row r="75" spans="1:7" ht="15.75" thickBot="1">
      <c r="A75" s="1029" t="s">
        <v>341</v>
      </c>
      <c r="B75" s="1030"/>
      <c r="C75" s="1030"/>
      <c r="D75" s="1030"/>
      <c r="E75" s="1030"/>
      <c r="F75" s="1030"/>
      <c r="G75" s="1031"/>
    </row>
    <row r="76" spans="1:7">
      <c r="A76" s="1043">
        <v>28</v>
      </c>
      <c r="B76" s="1044" t="s">
        <v>54</v>
      </c>
      <c r="C76" s="548">
        <v>1</v>
      </c>
      <c r="D76" s="548" t="s">
        <v>335</v>
      </c>
      <c r="E76" s="549"/>
      <c r="F76" s="548"/>
      <c r="G76" s="550"/>
    </row>
    <row r="77" spans="1:7">
      <c r="A77" s="1042"/>
      <c r="B77" s="1027"/>
      <c r="C77" s="272">
        <v>2</v>
      </c>
      <c r="D77" s="646" t="s">
        <v>334</v>
      </c>
      <c r="E77" s="270" t="s">
        <v>662</v>
      </c>
      <c r="F77" s="721">
        <v>2019117866</v>
      </c>
      <c r="G77" s="547" t="s">
        <v>753</v>
      </c>
    </row>
    <row r="78" spans="1:7">
      <c r="A78" s="1041">
        <v>29</v>
      </c>
      <c r="B78" s="1033" t="s">
        <v>342</v>
      </c>
      <c r="C78" s="272">
        <v>1</v>
      </c>
      <c r="D78" s="272" t="s">
        <v>335</v>
      </c>
      <c r="E78" s="270"/>
      <c r="F78" s="710"/>
      <c r="G78" s="547"/>
    </row>
    <row r="79" spans="1:7">
      <c r="A79" s="1043"/>
      <c r="B79" s="1026"/>
      <c r="C79" s="272">
        <v>2</v>
      </c>
      <c r="D79" s="646" t="s">
        <v>334</v>
      </c>
      <c r="E79" s="270" t="s">
        <v>546</v>
      </c>
      <c r="F79" s="724">
        <v>2019122281</v>
      </c>
      <c r="G79" s="547" t="s">
        <v>753</v>
      </c>
    </row>
    <row r="80" spans="1:7">
      <c r="A80" s="1043"/>
      <c r="B80" s="1026"/>
      <c r="C80" s="272">
        <v>3</v>
      </c>
      <c r="D80" s="646" t="s">
        <v>334</v>
      </c>
      <c r="E80" s="270" t="s">
        <v>546</v>
      </c>
      <c r="F80" s="724">
        <v>2019122282</v>
      </c>
      <c r="G80" s="547" t="s">
        <v>753</v>
      </c>
    </row>
    <row r="81" spans="1:8">
      <c r="A81" s="1043"/>
      <c r="B81" s="1026"/>
      <c r="C81" s="272">
        <v>4</v>
      </c>
      <c r="D81" s="272" t="s">
        <v>335</v>
      </c>
      <c r="E81" s="270"/>
      <c r="F81" s="710"/>
      <c r="G81" s="547"/>
    </row>
    <row r="82" spans="1:8">
      <c r="A82" s="1043"/>
      <c r="B82" s="1026"/>
      <c r="C82" s="272">
        <v>5</v>
      </c>
      <c r="D82" s="646" t="s">
        <v>334</v>
      </c>
      <c r="E82" s="270" t="s">
        <v>546</v>
      </c>
      <c r="F82" s="734">
        <v>2019129340</v>
      </c>
      <c r="G82" s="547" t="s">
        <v>753</v>
      </c>
    </row>
    <row r="83" spans="1:8">
      <c r="A83" s="1043"/>
      <c r="B83" s="1027"/>
      <c r="C83" s="551">
        <v>6</v>
      </c>
      <c r="D83" s="648" t="s">
        <v>334</v>
      </c>
      <c r="E83" s="552" t="s">
        <v>546</v>
      </c>
      <c r="F83" s="724">
        <v>2019122284</v>
      </c>
      <c r="G83" s="547" t="s">
        <v>753</v>
      </c>
    </row>
    <row r="84" spans="1:8">
      <c r="A84" s="1033">
        <v>30</v>
      </c>
      <c r="B84" s="1033" t="s">
        <v>550</v>
      </c>
      <c r="C84" s="469">
        <v>1</v>
      </c>
      <c r="D84" s="272" t="s">
        <v>335</v>
      </c>
      <c r="E84" s="649"/>
      <c r="F84" s="722"/>
      <c r="G84" s="675"/>
    </row>
    <row r="85" spans="1:8" ht="15.75" thickBot="1">
      <c r="A85" s="1026"/>
      <c r="B85" s="1026"/>
      <c r="C85" s="669">
        <v>2</v>
      </c>
      <c r="D85" s="551" t="s">
        <v>335</v>
      </c>
      <c r="E85" s="678"/>
      <c r="F85" s="723"/>
      <c r="G85" s="679"/>
    </row>
    <row r="86" spans="1:8" ht="15.75" thickBot="1">
      <c r="A86" s="1029" t="s">
        <v>38</v>
      </c>
      <c r="B86" s="1030"/>
      <c r="C86" s="1030"/>
      <c r="D86" s="1030"/>
      <c r="E86" s="1030"/>
      <c r="F86" s="1030"/>
      <c r="G86" s="1031"/>
    </row>
    <row r="87" spans="1:8">
      <c r="A87" s="1043">
        <v>31</v>
      </c>
      <c r="B87" s="1039" t="s">
        <v>147</v>
      </c>
      <c r="C87" s="548">
        <v>1</v>
      </c>
      <c r="D87" s="646" t="s">
        <v>334</v>
      </c>
      <c r="E87" s="549" t="s">
        <v>853</v>
      </c>
      <c r="F87" s="724">
        <v>2019126037</v>
      </c>
      <c r="G87" s="547" t="s">
        <v>753</v>
      </c>
    </row>
    <row r="88" spans="1:8" ht="15.75" thickBot="1">
      <c r="A88" s="1043"/>
      <c r="B88" s="1039"/>
      <c r="C88" s="551">
        <v>2</v>
      </c>
      <c r="D88" s="551" t="s">
        <v>335</v>
      </c>
      <c r="E88" s="552"/>
      <c r="F88" s="551"/>
      <c r="G88" s="553"/>
    </row>
    <row r="89" spans="1:8" ht="15.75" thickBot="1">
      <c r="A89" s="1045" t="s">
        <v>68</v>
      </c>
      <c r="B89" s="1046"/>
      <c r="C89" s="1046"/>
      <c r="D89" s="1046"/>
      <c r="E89" s="1046"/>
      <c r="F89" s="1046"/>
      <c r="G89" s="1047"/>
    </row>
    <row r="90" spans="1:8">
      <c r="A90" s="1043">
        <v>32</v>
      </c>
      <c r="B90" s="1039" t="s">
        <v>170</v>
      </c>
      <c r="C90" s="548">
        <v>1</v>
      </c>
      <c r="D90" s="272" t="s">
        <v>335</v>
      </c>
      <c r="E90" s="549"/>
      <c r="F90" s="548"/>
      <c r="G90" s="550"/>
    </row>
    <row r="91" spans="1:8">
      <c r="A91" s="1042"/>
      <c r="B91" s="1040"/>
      <c r="C91" s="272">
        <v>2</v>
      </c>
      <c r="D91" s="646" t="s">
        <v>334</v>
      </c>
      <c r="E91" s="270" t="s">
        <v>559</v>
      </c>
      <c r="F91" s="791">
        <v>2019127988</v>
      </c>
      <c r="G91" s="547" t="s">
        <v>793</v>
      </c>
    </row>
    <row r="92" spans="1:8">
      <c r="A92" s="1041">
        <v>33</v>
      </c>
      <c r="B92" s="1038" t="s">
        <v>178</v>
      </c>
      <c r="C92" s="272">
        <v>1</v>
      </c>
      <c r="D92" s="272" t="s">
        <v>335</v>
      </c>
      <c r="E92" s="270"/>
      <c r="F92" s="272"/>
      <c r="G92" s="547"/>
    </row>
    <row r="93" spans="1:8">
      <c r="A93" s="1042"/>
      <c r="B93" s="1040"/>
      <c r="C93" s="272">
        <v>2</v>
      </c>
      <c r="D93" s="272" t="s">
        <v>335</v>
      </c>
      <c r="E93" s="270"/>
      <c r="F93" s="603"/>
      <c r="G93" s="674" t="s">
        <v>829</v>
      </c>
      <c r="H93" s="48" t="s">
        <v>830</v>
      </c>
    </row>
    <row r="94" spans="1:8">
      <c r="A94" s="1041">
        <v>34</v>
      </c>
      <c r="B94" s="1038" t="s">
        <v>562</v>
      </c>
      <c r="C94" s="272">
        <v>1</v>
      </c>
      <c r="D94" s="272" t="s">
        <v>335</v>
      </c>
      <c r="E94" s="270"/>
      <c r="F94" s="771"/>
      <c r="G94" s="547"/>
    </row>
    <row r="95" spans="1:8">
      <c r="A95" s="1043"/>
      <c r="B95" s="1039"/>
      <c r="C95" s="551">
        <v>2</v>
      </c>
      <c r="D95" s="272" t="s">
        <v>335</v>
      </c>
      <c r="E95" s="552"/>
      <c r="F95" s="551"/>
      <c r="G95" s="553"/>
    </row>
    <row r="96" spans="1:8">
      <c r="A96" s="1028">
        <v>35</v>
      </c>
      <c r="B96" s="1036" t="s">
        <v>547</v>
      </c>
      <c r="C96" s="272">
        <v>1</v>
      </c>
      <c r="D96" s="664" t="s">
        <v>335</v>
      </c>
      <c r="E96" s="270"/>
      <c r="F96" s="672"/>
      <c r="G96" s="547"/>
    </row>
    <row r="97" spans="1:7" ht="48.75" customHeight="1">
      <c r="A97" s="1028"/>
      <c r="B97" s="1036"/>
      <c r="C97" s="780">
        <v>2</v>
      </c>
      <c r="D97" s="775" t="s">
        <v>334</v>
      </c>
      <c r="E97" s="781" t="s">
        <v>544</v>
      </c>
      <c r="F97" s="734">
        <v>2019131372</v>
      </c>
      <c r="G97" s="785" t="s">
        <v>753</v>
      </c>
    </row>
    <row r="98" spans="1:7" ht="45" customHeight="1">
      <c r="A98" s="1028">
        <v>36</v>
      </c>
      <c r="B98" s="1036" t="s">
        <v>49</v>
      </c>
      <c r="C98" s="272">
        <v>1</v>
      </c>
      <c r="D98" s="776" t="s">
        <v>335</v>
      </c>
      <c r="E98" s="270"/>
      <c r="F98" s="672"/>
      <c r="G98" s="547"/>
    </row>
    <row r="99" spans="1:7" ht="45.75" customHeight="1" thickBot="1">
      <c r="A99" s="1033"/>
      <c r="B99" s="1037"/>
      <c r="C99" s="551">
        <v>2</v>
      </c>
      <c r="D99" s="775" t="s">
        <v>334</v>
      </c>
      <c r="E99" s="774" t="s">
        <v>855</v>
      </c>
      <c r="F99" s="777">
        <v>2019130914</v>
      </c>
      <c r="G99" s="675" t="s">
        <v>753</v>
      </c>
    </row>
    <row r="100" spans="1:7" ht="15.75" thickBot="1">
      <c r="A100" s="1029" t="s">
        <v>560</v>
      </c>
      <c r="B100" s="1030"/>
      <c r="C100" s="1030"/>
      <c r="D100" s="1030"/>
      <c r="E100" s="1030"/>
      <c r="F100" s="1030"/>
      <c r="G100" s="1031"/>
    </row>
    <row r="101" spans="1:7">
      <c r="A101" s="1026">
        <v>37</v>
      </c>
      <c r="B101" s="1027" t="s">
        <v>691</v>
      </c>
      <c r="C101" s="749">
        <v>1</v>
      </c>
      <c r="D101" s="750" t="s">
        <v>334</v>
      </c>
      <c r="E101" s="549" t="s">
        <v>692</v>
      </c>
      <c r="F101" s="782">
        <v>2019122373</v>
      </c>
      <c r="G101" s="550" t="s">
        <v>753</v>
      </c>
    </row>
    <row r="102" spans="1:7">
      <c r="A102" s="1027"/>
      <c r="B102" s="1028"/>
      <c r="C102" s="711">
        <v>2</v>
      </c>
      <c r="D102" s="646" t="s">
        <v>334</v>
      </c>
      <c r="E102" s="270" t="s">
        <v>692</v>
      </c>
      <c r="F102" s="783">
        <v>2019122374</v>
      </c>
      <c r="G102" s="547" t="s">
        <v>753</v>
      </c>
    </row>
  </sheetData>
  <mergeCells count="78">
    <mergeCell ref="A59:A66"/>
    <mergeCell ref="B59:B66"/>
    <mergeCell ref="A43:A44"/>
    <mergeCell ref="B43:B44"/>
    <mergeCell ref="A45:A46"/>
    <mergeCell ref="B45:B46"/>
    <mergeCell ref="A49:A50"/>
    <mergeCell ref="B49:B50"/>
    <mergeCell ref="A29:A30"/>
    <mergeCell ref="A31:A32"/>
    <mergeCell ref="A33:A35"/>
    <mergeCell ref="A36:A37"/>
    <mergeCell ref="A16:A17"/>
    <mergeCell ref="A18:A21"/>
    <mergeCell ref="A22:A23"/>
    <mergeCell ref="A24:A25"/>
    <mergeCell ref="A26:A28"/>
    <mergeCell ref="A1:G1"/>
    <mergeCell ref="A2:G2"/>
    <mergeCell ref="A3:G3"/>
    <mergeCell ref="A6:A7"/>
    <mergeCell ref="A8:A9"/>
    <mergeCell ref="A10:A11"/>
    <mergeCell ref="A12:A13"/>
    <mergeCell ref="A14:A15"/>
    <mergeCell ref="B4:C4"/>
    <mergeCell ref="B6:B7"/>
    <mergeCell ref="B8:B9"/>
    <mergeCell ref="B10:B11"/>
    <mergeCell ref="B12:B13"/>
    <mergeCell ref="A5:G5"/>
    <mergeCell ref="B14:B15"/>
    <mergeCell ref="B67:B70"/>
    <mergeCell ref="B16:B17"/>
    <mergeCell ref="B18:B21"/>
    <mergeCell ref="B22:B23"/>
    <mergeCell ref="B24:B25"/>
    <mergeCell ref="B26:B28"/>
    <mergeCell ref="B29:B30"/>
    <mergeCell ref="B31:B32"/>
    <mergeCell ref="B33:B35"/>
    <mergeCell ref="B36:B37"/>
    <mergeCell ref="B38:B40"/>
    <mergeCell ref="B55:B58"/>
    <mergeCell ref="A54:G54"/>
    <mergeCell ref="A55:A58"/>
    <mergeCell ref="A67:A70"/>
    <mergeCell ref="A38:A40"/>
    <mergeCell ref="A94:A95"/>
    <mergeCell ref="B71:B74"/>
    <mergeCell ref="B76:B77"/>
    <mergeCell ref="B78:B83"/>
    <mergeCell ref="B87:B88"/>
    <mergeCell ref="B90:B91"/>
    <mergeCell ref="A75:G75"/>
    <mergeCell ref="A86:G86"/>
    <mergeCell ref="A89:G89"/>
    <mergeCell ref="A71:A74"/>
    <mergeCell ref="A76:A77"/>
    <mergeCell ref="A78:A83"/>
    <mergeCell ref="A87:A88"/>
    <mergeCell ref="A90:A91"/>
    <mergeCell ref="A101:A102"/>
    <mergeCell ref="B101:B102"/>
    <mergeCell ref="A100:G100"/>
    <mergeCell ref="A41:A42"/>
    <mergeCell ref="B41:B42"/>
    <mergeCell ref="A52:A53"/>
    <mergeCell ref="B52:B53"/>
    <mergeCell ref="A98:A99"/>
    <mergeCell ref="B98:B99"/>
    <mergeCell ref="A96:A97"/>
    <mergeCell ref="B96:B97"/>
    <mergeCell ref="A84:A85"/>
    <mergeCell ref="B84:B85"/>
    <mergeCell ref="B94:B95"/>
    <mergeCell ref="B92:B93"/>
    <mergeCell ref="A92:A93"/>
  </mergeCells>
  <printOptions horizontalCentered="1" verticalCentered="1"/>
  <pageMargins left="0" right="0" top="0" bottom="0" header="0" footer="0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AV66"/>
  <sheetViews>
    <sheetView showWhiteSpace="0" view="pageBreakPreview" topLeftCell="A16" zoomScale="68" zoomScaleNormal="62" zoomScaleSheetLayoutView="68" zoomScalePageLayoutView="62" workbookViewId="0">
      <selection activeCell="C24" sqref="C24:L24"/>
    </sheetView>
  </sheetViews>
  <sheetFormatPr defaultColWidth="9.140625" defaultRowHeight="15"/>
  <cols>
    <col min="1" max="1" width="2.7109375" style="67" customWidth="1"/>
    <col min="2" max="2" width="9.28515625" style="50" customWidth="1"/>
    <col min="3" max="11" width="5.7109375" style="50" customWidth="1"/>
    <col min="12" max="12" width="5.85546875" style="50" customWidth="1"/>
    <col min="13" max="13" width="5.7109375" style="50" customWidth="1"/>
    <col min="14" max="14" width="4.7109375" style="50" customWidth="1"/>
    <col min="15" max="19" width="5.7109375" style="50" customWidth="1"/>
    <col min="20" max="20" width="5.140625" style="50" customWidth="1"/>
    <col min="21" max="22" width="5.7109375" style="50" customWidth="1"/>
    <col min="23" max="24" width="7.140625" style="50" customWidth="1"/>
    <col min="25" max="26" width="6.42578125" style="50" customWidth="1"/>
    <col min="27" max="27" width="6.28515625" style="50" customWidth="1"/>
    <col min="28" max="28" width="6.42578125" style="50" customWidth="1"/>
    <col min="29" max="30" width="6.140625" style="50" customWidth="1"/>
    <col min="31" max="31" width="7" style="50" customWidth="1"/>
    <col min="32" max="32" width="7.7109375" style="50" customWidth="1"/>
    <col min="33" max="33" width="7.85546875" style="50" customWidth="1"/>
    <col min="34" max="35" width="7" style="50" customWidth="1"/>
    <col min="36" max="37" width="5.7109375" style="50" customWidth="1"/>
    <col min="38" max="38" width="6.85546875" style="50" customWidth="1"/>
    <col min="39" max="39" width="7.7109375" style="50" customWidth="1"/>
    <col min="40" max="40" width="7.42578125" style="50" customWidth="1"/>
    <col min="41" max="41" width="6.7109375" style="50" customWidth="1"/>
    <col min="42" max="42" width="10.85546875" style="188" customWidth="1"/>
    <col min="43" max="43" width="12" style="188" customWidth="1"/>
    <col min="44" max="44" width="2.7109375" style="2" customWidth="1"/>
    <col min="45" max="48" width="9.140625" style="262"/>
    <col min="49" max="16384" width="9.140625" style="67"/>
  </cols>
  <sheetData>
    <row r="1" spans="1:48" ht="15.75" customHeight="1">
      <c r="B1" s="166"/>
      <c r="C1" s="167"/>
      <c r="D1" s="167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9" t="s">
        <v>0</v>
      </c>
      <c r="AM1" s="170"/>
      <c r="AN1" s="1098" t="s">
        <v>16</v>
      </c>
      <c r="AO1" s="1099"/>
      <c r="AP1" s="1099"/>
      <c r="AQ1" s="1100"/>
    </row>
    <row r="2" spans="1:48" ht="16.5" customHeight="1">
      <c r="B2" s="171"/>
      <c r="C2" s="172"/>
      <c r="D2" s="172"/>
      <c r="E2" s="1058" t="s">
        <v>23</v>
      </c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  <c r="Y2" s="1058"/>
      <c r="Z2" s="1058"/>
      <c r="AA2" s="1058"/>
      <c r="AB2" s="1058"/>
      <c r="AC2" s="1058"/>
      <c r="AD2" s="1058"/>
      <c r="AE2" s="1058"/>
      <c r="AF2" s="20"/>
      <c r="AG2" s="20"/>
      <c r="AH2" s="20"/>
      <c r="AI2" s="56"/>
      <c r="AJ2" s="56"/>
      <c r="AK2" s="56"/>
      <c r="AL2" s="173" t="s">
        <v>1</v>
      </c>
      <c r="AM2" s="174"/>
      <c r="AN2" s="1101"/>
      <c r="AO2" s="1102"/>
      <c r="AP2" s="1102"/>
      <c r="AQ2" s="1103"/>
    </row>
    <row r="3" spans="1:48" ht="12" customHeight="1">
      <c r="B3" s="175"/>
      <c r="C3" s="53"/>
      <c r="D3" s="56"/>
      <c r="E3" s="1058" t="s">
        <v>29</v>
      </c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1058"/>
      <c r="AF3" s="21"/>
      <c r="AG3" s="21"/>
      <c r="AH3" s="21"/>
      <c r="AI3" s="56"/>
      <c r="AJ3" s="56"/>
      <c r="AK3" s="56"/>
      <c r="AL3" s="173" t="s">
        <v>2</v>
      </c>
      <c r="AM3" s="174"/>
      <c r="AN3" s="1104" t="s">
        <v>3</v>
      </c>
      <c r="AO3" s="1105"/>
      <c r="AP3" s="1105"/>
      <c r="AQ3" s="1106"/>
    </row>
    <row r="4" spans="1:48" ht="15.95" customHeight="1" thickBot="1">
      <c r="B4" s="176"/>
      <c r="C4" s="177"/>
      <c r="D4" s="178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1059"/>
      <c r="T4" s="1059"/>
      <c r="U4" s="1059"/>
      <c r="V4" s="1059"/>
      <c r="W4" s="1059"/>
      <c r="X4" s="1059"/>
      <c r="Y4" s="1059"/>
      <c r="Z4" s="1059"/>
      <c r="AA4" s="1059"/>
      <c r="AB4" s="1059"/>
      <c r="AC4" s="1059"/>
      <c r="AD4" s="1059"/>
      <c r="AE4" s="1059"/>
      <c r="AF4" s="831"/>
      <c r="AG4" s="831"/>
      <c r="AH4" s="831"/>
      <c r="AI4" s="178"/>
      <c r="AJ4" s="178"/>
      <c r="AK4" s="178"/>
      <c r="AL4" s="179" t="s">
        <v>4</v>
      </c>
      <c r="AM4" s="180"/>
      <c r="AN4" s="1107" t="s">
        <v>5</v>
      </c>
      <c r="AO4" s="1108"/>
      <c r="AP4" s="1108"/>
      <c r="AQ4" s="1109"/>
      <c r="AU4" s="67"/>
      <c r="AV4" s="67"/>
    </row>
    <row r="5" spans="1:48" ht="20.100000000000001" customHeight="1">
      <c r="B5" s="305" t="s">
        <v>15</v>
      </c>
      <c r="C5" s="1060">
        <v>43772</v>
      </c>
      <c r="D5" s="1060"/>
      <c r="E5" s="1060"/>
      <c r="F5" s="1060"/>
      <c r="G5" s="1060"/>
      <c r="H5" s="1084" t="s">
        <v>1449</v>
      </c>
      <c r="I5" s="1084"/>
      <c r="J5" s="1061"/>
      <c r="K5" s="1062"/>
      <c r="L5" s="306"/>
      <c r="M5" s="307"/>
      <c r="N5" s="308" t="s">
        <v>17</v>
      </c>
      <c r="O5" s="308"/>
      <c r="P5" s="1061" t="s">
        <v>73</v>
      </c>
      <c r="Q5" s="1061"/>
      <c r="R5" s="1061"/>
      <c r="S5" s="309"/>
      <c r="T5" s="309"/>
      <c r="U5" s="9"/>
      <c r="V5" s="309"/>
      <c r="W5" s="309"/>
      <c r="X5" s="309"/>
      <c r="Y5" s="309"/>
      <c r="Z5" s="832"/>
      <c r="AA5" s="9"/>
      <c r="AB5" s="9"/>
      <c r="AC5" s="9"/>
      <c r="AD5" s="9"/>
      <c r="AE5" s="9"/>
      <c r="AF5" s="9"/>
      <c r="AG5" s="9"/>
      <c r="AH5" s="9"/>
      <c r="AI5" s="9"/>
      <c r="AJ5" s="9"/>
      <c r="AK5" s="310"/>
      <c r="AL5" s="311"/>
      <c r="AM5" s="311"/>
      <c r="AN5" s="311"/>
      <c r="AO5" s="311"/>
      <c r="AP5" s="311"/>
      <c r="AQ5" s="312"/>
      <c r="AR5" s="47"/>
    </row>
    <row r="6" spans="1:48" ht="50.25" customHeight="1">
      <c r="B6" s="1074"/>
      <c r="C6" s="1075"/>
      <c r="D6" s="1075"/>
      <c r="E6" s="1075"/>
      <c r="F6" s="1075"/>
      <c r="G6" s="1075"/>
      <c r="H6" s="1075"/>
      <c r="I6" s="1075"/>
      <c r="J6" s="1075"/>
      <c r="K6" s="1075"/>
      <c r="L6" s="1075"/>
      <c r="M6" s="1075"/>
      <c r="N6" s="1075"/>
      <c r="O6" s="1075"/>
      <c r="P6" s="1075"/>
      <c r="Q6" s="1075"/>
      <c r="R6" s="1075"/>
      <c r="S6" s="1075"/>
      <c r="T6" s="1075"/>
      <c r="U6" s="1075"/>
      <c r="V6" s="1075"/>
      <c r="W6" s="1075"/>
      <c r="X6" s="1075"/>
      <c r="Y6" s="1075"/>
      <c r="Z6" s="1075"/>
      <c r="AA6" s="1075"/>
      <c r="AB6" s="1075"/>
      <c r="AC6" s="1075"/>
      <c r="AD6" s="1075"/>
      <c r="AE6" s="1075"/>
      <c r="AF6" s="1075"/>
      <c r="AG6" s="1075"/>
      <c r="AH6" s="1075"/>
      <c r="AI6" s="1075"/>
      <c r="AJ6" s="1075"/>
      <c r="AK6" s="1075"/>
      <c r="AL6" s="1075"/>
      <c r="AM6" s="1075"/>
      <c r="AN6" s="1075"/>
      <c r="AO6" s="1075"/>
      <c r="AP6" s="1075"/>
      <c r="AQ6" s="1076"/>
    </row>
    <row r="7" spans="1:48" s="5" customFormat="1" ht="60.75" customHeight="1">
      <c r="B7" s="1078" t="s">
        <v>18</v>
      </c>
      <c r="C7" s="1065" t="s">
        <v>31</v>
      </c>
      <c r="D7" s="1066"/>
      <c r="E7" s="1063" t="s">
        <v>57</v>
      </c>
      <c r="F7" s="1064"/>
      <c r="G7" s="1063" t="s">
        <v>58</v>
      </c>
      <c r="H7" s="1064"/>
      <c r="I7" s="1065" t="s">
        <v>32</v>
      </c>
      <c r="J7" s="1066"/>
      <c r="K7" s="1065" t="s">
        <v>33</v>
      </c>
      <c r="L7" s="1066"/>
      <c r="M7" s="1065" t="s">
        <v>34</v>
      </c>
      <c r="N7" s="1066"/>
      <c r="O7" s="1072" t="s">
        <v>44</v>
      </c>
      <c r="P7" s="1077"/>
      <c r="Q7" s="1077"/>
      <c r="R7" s="1073"/>
      <c r="S7" s="1072" t="s">
        <v>45</v>
      </c>
      <c r="T7" s="1073"/>
      <c r="U7" s="1072" t="s">
        <v>46</v>
      </c>
      <c r="V7" s="1073"/>
      <c r="W7" s="1072" t="s">
        <v>47</v>
      </c>
      <c r="X7" s="1077"/>
      <c r="Y7" s="1073"/>
      <c r="Z7" s="1072" t="s">
        <v>49</v>
      </c>
      <c r="AA7" s="1073"/>
      <c r="AB7" s="1072" t="s">
        <v>50</v>
      </c>
      <c r="AC7" s="1073"/>
      <c r="AD7" s="1072" t="s">
        <v>51</v>
      </c>
      <c r="AE7" s="1077"/>
      <c r="AF7" s="1073"/>
      <c r="AG7" s="1072" t="s">
        <v>561</v>
      </c>
      <c r="AH7" s="1073"/>
      <c r="AI7" s="1072" t="s">
        <v>53</v>
      </c>
      <c r="AJ7" s="1077"/>
      <c r="AK7" s="1077"/>
      <c r="AL7" s="1118" t="s">
        <v>18</v>
      </c>
      <c r="AM7" s="1119"/>
      <c r="AN7" s="1112" t="s">
        <v>119</v>
      </c>
      <c r="AO7" s="1112"/>
      <c r="AP7" s="1112"/>
      <c r="AQ7" s="1113"/>
      <c r="AR7" s="10"/>
      <c r="AU7" s="262"/>
      <c r="AV7" s="262"/>
    </row>
    <row r="8" spans="1:48" s="5" customFormat="1" ht="16.5" customHeight="1">
      <c r="B8" s="1079"/>
      <c r="C8" s="136" t="s">
        <v>13</v>
      </c>
      <c r="D8" s="693" t="s">
        <v>14</v>
      </c>
      <c r="E8" s="693" t="s">
        <v>13</v>
      </c>
      <c r="F8" s="693" t="s">
        <v>14</v>
      </c>
      <c r="G8" s="693" t="s">
        <v>13</v>
      </c>
      <c r="H8" s="693" t="s">
        <v>14</v>
      </c>
      <c r="I8" s="693" t="s">
        <v>13</v>
      </c>
      <c r="J8" s="693" t="s">
        <v>14</v>
      </c>
      <c r="K8" s="693" t="s">
        <v>13</v>
      </c>
      <c r="L8" s="693" t="s">
        <v>14</v>
      </c>
      <c r="M8" s="693" t="s">
        <v>13</v>
      </c>
      <c r="N8" s="693" t="s">
        <v>14</v>
      </c>
      <c r="O8" s="694">
        <v>1</v>
      </c>
      <c r="P8" s="694">
        <v>2</v>
      </c>
      <c r="Q8" s="694">
        <v>3</v>
      </c>
      <c r="R8" s="694">
        <v>4</v>
      </c>
      <c r="S8" s="693" t="s">
        <v>13</v>
      </c>
      <c r="T8" s="693" t="s">
        <v>14</v>
      </c>
      <c r="U8" s="693" t="s">
        <v>13</v>
      </c>
      <c r="V8" s="693" t="s">
        <v>14</v>
      </c>
      <c r="W8" s="694" t="s">
        <v>13</v>
      </c>
      <c r="X8" s="694" t="s">
        <v>14</v>
      </c>
      <c r="Y8" s="694" t="s">
        <v>48</v>
      </c>
      <c r="Z8" s="694" t="s">
        <v>13</v>
      </c>
      <c r="AA8" s="694" t="s">
        <v>14</v>
      </c>
      <c r="AB8" s="694" t="s">
        <v>13</v>
      </c>
      <c r="AC8" s="694" t="s">
        <v>14</v>
      </c>
      <c r="AD8" s="694" t="s">
        <v>13</v>
      </c>
      <c r="AE8" s="694" t="s">
        <v>14</v>
      </c>
      <c r="AF8" s="694" t="s">
        <v>48</v>
      </c>
      <c r="AG8" s="694" t="s">
        <v>13</v>
      </c>
      <c r="AH8" s="694" t="s">
        <v>14</v>
      </c>
      <c r="AI8" s="694" t="s">
        <v>13</v>
      </c>
      <c r="AJ8" s="694" t="s">
        <v>14</v>
      </c>
      <c r="AK8" s="701" t="s">
        <v>48</v>
      </c>
      <c r="AL8" s="1120"/>
      <c r="AM8" s="1121"/>
      <c r="AN8" s="1080" t="s">
        <v>120</v>
      </c>
      <c r="AO8" s="1081"/>
      <c r="AP8" s="1082" t="s">
        <v>121</v>
      </c>
      <c r="AQ8" s="1083"/>
      <c r="AR8" s="10"/>
      <c r="AU8" s="262"/>
      <c r="AV8" s="262"/>
    </row>
    <row r="9" spans="1:48" s="5" customFormat="1" ht="16.5" customHeight="1">
      <c r="A9" s="208"/>
      <c r="B9" s="950" t="s">
        <v>10</v>
      </c>
      <c r="C9" s="147" t="s">
        <v>135</v>
      </c>
      <c r="D9" s="147" t="s">
        <v>134</v>
      </c>
      <c r="E9" s="147" t="s">
        <v>135</v>
      </c>
      <c r="F9" s="147" t="s">
        <v>134</v>
      </c>
      <c r="G9" s="147" t="s">
        <v>134</v>
      </c>
      <c r="H9" s="147" t="s">
        <v>134</v>
      </c>
      <c r="I9" s="147" t="s">
        <v>135</v>
      </c>
      <c r="J9" s="147" t="s">
        <v>134</v>
      </c>
      <c r="K9" s="147" t="s">
        <v>135</v>
      </c>
      <c r="L9" s="147" t="s">
        <v>134</v>
      </c>
      <c r="M9" s="147" t="s">
        <v>135</v>
      </c>
      <c r="N9" s="147" t="s">
        <v>134</v>
      </c>
      <c r="O9" s="147" t="s">
        <v>135</v>
      </c>
      <c r="P9" s="147" t="s">
        <v>135</v>
      </c>
      <c r="Q9" s="147" t="s">
        <v>134</v>
      </c>
      <c r="R9" s="147" t="s">
        <v>134</v>
      </c>
      <c r="S9" s="147" t="s">
        <v>134</v>
      </c>
      <c r="T9" s="147" t="s">
        <v>135</v>
      </c>
      <c r="U9" s="147" t="s">
        <v>135</v>
      </c>
      <c r="V9" s="147" t="s">
        <v>134</v>
      </c>
      <c r="W9" s="147" t="s">
        <v>135</v>
      </c>
      <c r="X9" s="147" t="s">
        <v>134</v>
      </c>
      <c r="Y9" s="147" t="s">
        <v>174</v>
      </c>
      <c r="Z9" s="147" t="s">
        <v>135</v>
      </c>
      <c r="AA9" s="147" t="s">
        <v>135</v>
      </c>
      <c r="AB9" s="147" t="s">
        <v>134</v>
      </c>
      <c r="AC9" s="147" t="s">
        <v>134</v>
      </c>
      <c r="AD9" s="147" t="s">
        <v>135</v>
      </c>
      <c r="AE9" s="147" t="s">
        <v>134</v>
      </c>
      <c r="AF9" s="147" t="s">
        <v>135</v>
      </c>
      <c r="AG9" s="147" t="s">
        <v>135</v>
      </c>
      <c r="AH9" s="147" t="s">
        <v>134</v>
      </c>
      <c r="AI9" s="147" t="s">
        <v>135</v>
      </c>
      <c r="AJ9" s="147" t="s">
        <v>134</v>
      </c>
      <c r="AK9" s="147" t="s">
        <v>135</v>
      </c>
      <c r="AL9" s="1110">
        <v>0.41666666666666669</v>
      </c>
      <c r="AM9" s="1111"/>
      <c r="AN9" s="1094">
        <v>61</v>
      </c>
      <c r="AO9" s="1095"/>
      <c r="AP9" s="1090">
        <v>460475</v>
      </c>
      <c r="AQ9" s="1091"/>
      <c r="AR9" s="244" t="s">
        <v>182</v>
      </c>
      <c r="AU9" s="262"/>
      <c r="AV9" s="262"/>
    </row>
    <row r="10" spans="1:48" s="5" customFormat="1" ht="16.5" customHeight="1" thickBot="1">
      <c r="A10" s="208"/>
      <c r="B10" s="860" t="s">
        <v>11</v>
      </c>
      <c r="C10" s="965" t="s">
        <v>135</v>
      </c>
      <c r="D10" s="965" t="s">
        <v>135</v>
      </c>
      <c r="E10" s="965" t="s">
        <v>135</v>
      </c>
      <c r="F10" s="965" t="s">
        <v>135</v>
      </c>
      <c r="G10" s="965" t="s">
        <v>135</v>
      </c>
      <c r="H10" s="965" t="s">
        <v>135</v>
      </c>
      <c r="I10" s="965" t="s">
        <v>135</v>
      </c>
      <c r="J10" s="965" t="s">
        <v>135</v>
      </c>
      <c r="K10" s="965" t="s">
        <v>135</v>
      </c>
      <c r="L10" s="965" t="s">
        <v>135</v>
      </c>
      <c r="M10" s="965" t="s">
        <v>135</v>
      </c>
      <c r="N10" s="965" t="s">
        <v>135</v>
      </c>
      <c r="O10" s="965" t="s">
        <v>135</v>
      </c>
      <c r="P10" s="965" t="s">
        <v>135</v>
      </c>
      <c r="Q10" s="965" t="s">
        <v>135</v>
      </c>
      <c r="R10" s="965" t="s">
        <v>135</v>
      </c>
      <c r="S10" s="965" t="s">
        <v>135</v>
      </c>
      <c r="T10" s="965" t="s">
        <v>135</v>
      </c>
      <c r="U10" s="965" t="s">
        <v>135</v>
      </c>
      <c r="V10" s="965" t="s">
        <v>134</v>
      </c>
      <c r="W10" s="965" t="s">
        <v>135</v>
      </c>
      <c r="X10" s="965" t="s">
        <v>135</v>
      </c>
      <c r="Y10" s="965" t="s">
        <v>174</v>
      </c>
      <c r="Z10" s="965" t="s">
        <v>135</v>
      </c>
      <c r="AA10" s="965" t="s">
        <v>135</v>
      </c>
      <c r="AB10" s="965" t="s">
        <v>135</v>
      </c>
      <c r="AC10" s="965" t="s">
        <v>135</v>
      </c>
      <c r="AD10" s="965" t="s">
        <v>135</v>
      </c>
      <c r="AE10" s="965" t="s">
        <v>134</v>
      </c>
      <c r="AF10" s="965" t="s">
        <v>135</v>
      </c>
      <c r="AG10" s="965" t="s">
        <v>135</v>
      </c>
      <c r="AH10" s="965" t="s">
        <v>135</v>
      </c>
      <c r="AI10" s="965" t="s">
        <v>135</v>
      </c>
      <c r="AJ10" s="965" t="s">
        <v>134</v>
      </c>
      <c r="AK10" s="965" t="s">
        <v>135</v>
      </c>
      <c r="AL10" s="1092">
        <v>0.625</v>
      </c>
      <c r="AM10" s="1093"/>
      <c r="AN10" s="1096" t="s">
        <v>1454</v>
      </c>
      <c r="AO10" s="1097"/>
      <c r="AP10" s="1088">
        <v>460571</v>
      </c>
      <c r="AQ10" s="1089"/>
      <c r="AR10" s="10"/>
      <c r="AU10" s="262"/>
      <c r="AV10" s="262"/>
    </row>
    <row r="11" spans="1:48" s="5" customFormat="1" ht="16.5" customHeight="1" thickBot="1">
      <c r="A11" s="208"/>
      <c r="B11" s="1123" t="s">
        <v>37</v>
      </c>
      <c r="C11" s="1086"/>
      <c r="D11" s="1086"/>
      <c r="E11" s="1086"/>
      <c r="F11" s="1086"/>
      <c r="G11" s="1086"/>
      <c r="H11" s="1086"/>
      <c r="I11" s="1086"/>
      <c r="J11" s="1086"/>
      <c r="K11" s="1086"/>
      <c r="L11" s="1086"/>
      <c r="M11" s="1086"/>
      <c r="N11" s="1124"/>
      <c r="O11" s="1086" t="s">
        <v>55</v>
      </c>
      <c r="P11" s="1086"/>
      <c r="Q11" s="1086"/>
      <c r="R11" s="1086"/>
      <c r="S11" s="1086"/>
      <c r="T11" s="1086"/>
      <c r="U11" s="1086"/>
      <c r="V11" s="1086"/>
      <c r="W11" s="1085" t="s">
        <v>38</v>
      </c>
      <c r="X11" s="1086"/>
      <c r="Y11" s="1085" t="s">
        <v>68</v>
      </c>
      <c r="Z11" s="1086"/>
      <c r="AA11" s="1086"/>
      <c r="AB11" s="1086"/>
      <c r="AC11" s="1086"/>
      <c r="AD11" s="1124"/>
      <c r="AE11" s="1085" t="s">
        <v>43</v>
      </c>
      <c r="AF11" s="1086"/>
      <c r="AG11" s="1086"/>
      <c r="AH11" s="1086"/>
      <c r="AI11" s="1086"/>
      <c r="AJ11" s="1086"/>
      <c r="AK11" s="1086"/>
      <c r="AL11" s="1086"/>
      <c r="AM11" s="1086"/>
      <c r="AN11" s="1124"/>
      <c r="AO11" s="1085" t="s">
        <v>199</v>
      </c>
      <c r="AP11" s="1086"/>
      <c r="AQ11" s="1087"/>
      <c r="AR11" s="10"/>
    </row>
    <row r="12" spans="1:48" s="5" customFormat="1" ht="46.5" customHeight="1">
      <c r="A12" s="208"/>
      <c r="B12" s="1125" t="s">
        <v>19</v>
      </c>
      <c r="C12" s="1174" t="s">
        <v>35</v>
      </c>
      <c r="D12" s="1175"/>
      <c r="E12" s="1175"/>
      <c r="F12" s="1176"/>
      <c r="G12" s="1177" t="s">
        <v>36</v>
      </c>
      <c r="H12" s="1178"/>
      <c r="I12" s="1178"/>
      <c r="J12" s="1179"/>
      <c r="K12" s="1166" t="s">
        <v>59</v>
      </c>
      <c r="L12" s="1167"/>
      <c r="M12" s="1167"/>
      <c r="N12" s="1168"/>
      <c r="O12" s="1129" t="s">
        <v>54</v>
      </c>
      <c r="P12" s="1130"/>
      <c r="Q12" s="1069" t="s">
        <v>56</v>
      </c>
      <c r="R12" s="1070"/>
      <c r="S12" s="1070"/>
      <c r="T12" s="1070"/>
      <c r="U12" s="1070"/>
      <c r="V12" s="1071"/>
      <c r="W12" s="1067" t="s">
        <v>147</v>
      </c>
      <c r="X12" s="1068"/>
      <c r="Y12" s="1067" t="s">
        <v>170</v>
      </c>
      <c r="Z12" s="1068"/>
      <c r="AA12" s="1067" t="s">
        <v>178</v>
      </c>
      <c r="AB12" s="1068"/>
      <c r="AC12" s="1067" t="s">
        <v>67</v>
      </c>
      <c r="AD12" s="1068"/>
      <c r="AE12" s="1133" t="s">
        <v>18</v>
      </c>
      <c r="AF12" s="1135" t="s">
        <v>30</v>
      </c>
      <c r="AG12" s="1132"/>
      <c r="AH12" s="1131" t="s">
        <v>41</v>
      </c>
      <c r="AI12" s="1132"/>
      <c r="AJ12" s="1131" t="s">
        <v>42</v>
      </c>
      <c r="AK12" s="1132"/>
      <c r="AL12" s="1127" t="s">
        <v>40</v>
      </c>
      <c r="AM12" s="1128"/>
      <c r="AN12" s="1128"/>
      <c r="AO12" s="1134" t="s">
        <v>18</v>
      </c>
      <c r="AP12" s="1164" t="s">
        <v>122</v>
      </c>
      <c r="AQ12" s="1165"/>
      <c r="AR12" s="10"/>
    </row>
    <row r="13" spans="1:48" s="5" customFormat="1" ht="27" customHeight="1">
      <c r="A13" s="208"/>
      <c r="B13" s="1126"/>
      <c r="C13" s="853">
        <v>1</v>
      </c>
      <c r="D13" s="853">
        <v>2</v>
      </c>
      <c r="E13" s="136">
        <v>3</v>
      </c>
      <c r="F13" s="69">
        <v>4</v>
      </c>
      <c r="G13" s="853">
        <v>1</v>
      </c>
      <c r="H13" s="853">
        <v>2</v>
      </c>
      <c r="I13" s="136">
        <v>3</v>
      </c>
      <c r="J13" s="69">
        <v>4</v>
      </c>
      <c r="K13" s="853">
        <v>1</v>
      </c>
      <c r="L13" s="853">
        <v>2</v>
      </c>
      <c r="M13" s="136">
        <v>3</v>
      </c>
      <c r="N13" s="69">
        <v>4</v>
      </c>
      <c r="O13" s="69">
        <v>1</v>
      </c>
      <c r="P13" s="69">
        <v>2</v>
      </c>
      <c r="Q13" s="69">
        <v>1</v>
      </c>
      <c r="R13" s="69">
        <v>2</v>
      </c>
      <c r="S13" s="69">
        <v>3</v>
      </c>
      <c r="T13" s="69">
        <v>4</v>
      </c>
      <c r="U13" s="69">
        <v>5</v>
      </c>
      <c r="V13" s="69">
        <v>6</v>
      </c>
      <c r="W13" s="69">
        <v>1</v>
      </c>
      <c r="X13" s="69">
        <v>2</v>
      </c>
      <c r="Y13" s="69">
        <v>1</v>
      </c>
      <c r="Z13" s="69">
        <v>2</v>
      </c>
      <c r="AA13" s="69">
        <v>1</v>
      </c>
      <c r="AB13" s="69">
        <v>2</v>
      </c>
      <c r="AC13" s="69">
        <v>1</v>
      </c>
      <c r="AD13" s="69">
        <v>2</v>
      </c>
      <c r="AE13" s="1134"/>
      <c r="AF13" s="953" t="s">
        <v>20</v>
      </c>
      <c r="AG13" s="720" t="s">
        <v>21</v>
      </c>
      <c r="AH13" s="720" t="s">
        <v>20</v>
      </c>
      <c r="AI13" s="720" t="s">
        <v>21</v>
      </c>
      <c r="AJ13" s="720" t="s">
        <v>20</v>
      </c>
      <c r="AK13" s="720" t="s">
        <v>21</v>
      </c>
      <c r="AL13" s="720" t="s">
        <v>20</v>
      </c>
      <c r="AM13" s="720" t="s">
        <v>21</v>
      </c>
      <c r="AN13" s="720" t="s">
        <v>39</v>
      </c>
      <c r="AO13" s="1134"/>
      <c r="AP13" s="700">
        <v>1</v>
      </c>
      <c r="AQ13" s="854">
        <v>2</v>
      </c>
      <c r="AR13" s="10"/>
    </row>
    <row r="14" spans="1:48" s="5" customFormat="1" ht="21" customHeight="1">
      <c r="A14" s="208"/>
      <c r="B14" s="706" t="s">
        <v>10</v>
      </c>
      <c r="C14" s="147" t="s">
        <v>134</v>
      </c>
      <c r="D14" s="147" t="s">
        <v>134</v>
      </c>
      <c r="E14" s="147" t="s">
        <v>174</v>
      </c>
      <c r="F14" s="147" t="s">
        <v>134</v>
      </c>
      <c r="G14" s="147" t="s">
        <v>134</v>
      </c>
      <c r="H14" s="147" t="s">
        <v>134</v>
      </c>
      <c r="I14" s="147" t="s">
        <v>135</v>
      </c>
      <c r="J14" s="147" t="s">
        <v>134</v>
      </c>
      <c r="K14" s="147" t="s">
        <v>135</v>
      </c>
      <c r="L14" s="147" t="s">
        <v>135</v>
      </c>
      <c r="M14" s="147" t="s">
        <v>135</v>
      </c>
      <c r="N14" s="147" t="s">
        <v>135</v>
      </c>
      <c r="O14" s="147" t="s">
        <v>135</v>
      </c>
      <c r="P14" s="147" t="s">
        <v>174</v>
      </c>
      <c r="Q14" s="147" t="s">
        <v>135</v>
      </c>
      <c r="R14" s="147" t="s">
        <v>135</v>
      </c>
      <c r="S14" s="147" t="s">
        <v>135</v>
      </c>
      <c r="T14" s="147" t="s">
        <v>135</v>
      </c>
      <c r="U14" s="147" t="s">
        <v>135</v>
      </c>
      <c r="V14" s="147" t="s">
        <v>135</v>
      </c>
      <c r="W14" s="147" t="s">
        <v>135</v>
      </c>
      <c r="X14" s="147" t="s">
        <v>135</v>
      </c>
      <c r="Y14" s="147" t="s">
        <v>134</v>
      </c>
      <c r="Z14" s="147" t="s">
        <v>174</v>
      </c>
      <c r="AA14" s="147" t="s">
        <v>134</v>
      </c>
      <c r="AB14" s="147" t="s">
        <v>135</v>
      </c>
      <c r="AC14" s="147" t="s">
        <v>135</v>
      </c>
      <c r="AD14" s="147" t="s">
        <v>135</v>
      </c>
      <c r="AE14" s="1003">
        <v>0.41666666666666669</v>
      </c>
      <c r="AF14" s="952">
        <v>7.99</v>
      </c>
      <c r="AG14" s="952">
        <v>8.08</v>
      </c>
      <c r="AH14" s="970">
        <v>1.56</v>
      </c>
      <c r="AI14" s="970">
        <v>1.56</v>
      </c>
      <c r="AJ14" s="1004" t="s">
        <v>1293</v>
      </c>
      <c r="AK14" s="1005" t="s">
        <v>1293</v>
      </c>
      <c r="AL14" s="920" t="s">
        <v>1442</v>
      </c>
      <c r="AM14" s="920" t="s">
        <v>1445</v>
      </c>
      <c r="AN14" s="920" t="s">
        <v>1451</v>
      </c>
      <c r="AO14" s="967" t="s">
        <v>72</v>
      </c>
      <c r="AP14" s="968">
        <v>298516</v>
      </c>
      <c r="AQ14" s="969">
        <v>1027545</v>
      </c>
      <c r="AR14" s="10"/>
    </row>
    <row r="15" spans="1:48" s="5" customFormat="1" ht="21.75" customHeight="1" thickBot="1">
      <c r="B15" s="847" t="s">
        <v>11</v>
      </c>
      <c r="C15" s="965" t="s">
        <v>134</v>
      </c>
      <c r="D15" s="965" t="s">
        <v>134</v>
      </c>
      <c r="E15" s="965" t="s">
        <v>174</v>
      </c>
      <c r="F15" s="965" t="s">
        <v>134</v>
      </c>
      <c r="G15" s="965" t="s">
        <v>134</v>
      </c>
      <c r="H15" s="965" t="s">
        <v>134</v>
      </c>
      <c r="I15" s="965" t="s">
        <v>135</v>
      </c>
      <c r="J15" s="965" t="s">
        <v>134</v>
      </c>
      <c r="K15" s="965" t="s">
        <v>135</v>
      </c>
      <c r="L15" s="965" t="s">
        <v>135</v>
      </c>
      <c r="M15" s="965" t="s">
        <v>135</v>
      </c>
      <c r="N15" s="965" t="s">
        <v>135</v>
      </c>
      <c r="O15" s="965" t="s">
        <v>135</v>
      </c>
      <c r="P15" s="965" t="s">
        <v>174</v>
      </c>
      <c r="Q15" s="965" t="s">
        <v>135</v>
      </c>
      <c r="R15" s="965" t="s">
        <v>135</v>
      </c>
      <c r="S15" s="965" t="s">
        <v>135</v>
      </c>
      <c r="T15" s="965" t="s">
        <v>135</v>
      </c>
      <c r="U15" s="965" t="s">
        <v>135</v>
      </c>
      <c r="V15" s="965" t="s">
        <v>135</v>
      </c>
      <c r="W15" s="965" t="s">
        <v>135</v>
      </c>
      <c r="X15" s="965" t="s">
        <v>135</v>
      </c>
      <c r="Y15" s="965" t="s">
        <v>134</v>
      </c>
      <c r="Z15" s="965" t="s">
        <v>174</v>
      </c>
      <c r="AA15" s="965" t="s">
        <v>134</v>
      </c>
      <c r="AB15" s="965" t="s">
        <v>135</v>
      </c>
      <c r="AC15" s="999" t="s">
        <v>135</v>
      </c>
      <c r="AD15" s="999" t="s">
        <v>135</v>
      </c>
      <c r="AE15" s="1006">
        <v>0.625</v>
      </c>
      <c r="AF15" s="962">
        <v>8.3699999999999992</v>
      </c>
      <c r="AG15" s="962">
        <v>8.3699999999999992</v>
      </c>
      <c r="AH15" s="997">
        <v>1.63</v>
      </c>
      <c r="AI15" s="997">
        <v>1.63</v>
      </c>
      <c r="AJ15" s="1002" t="s">
        <v>1293</v>
      </c>
      <c r="AK15" s="1002" t="s">
        <v>1293</v>
      </c>
      <c r="AL15" s="997" t="s">
        <v>1452</v>
      </c>
      <c r="AM15" s="1000" t="s">
        <v>1453</v>
      </c>
      <c r="AN15" s="1000">
        <v>2.61</v>
      </c>
      <c r="AO15" s="1001" t="s">
        <v>389</v>
      </c>
      <c r="AP15" s="991">
        <v>299189</v>
      </c>
      <c r="AQ15" s="991">
        <v>1028916</v>
      </c>
      <c r="AR15" s="10"/>
    </row>
    <row r="16" spans="1:48" s="5" customFormat="1" ht="21.75" customHeight="1">
      <c r="B16" s="234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235"/>
      <c r="AE16" s="236"/>
      <c r="AF16" s="388"/>
      <c r="AG16" s="388"/>
      <c r="AH16" s="388"/>
      <c r="AI16" s="388"/>
      <c r="AJ16" s="592"/>
      <c r="AK16" s="592"/>
      <c r="AL16" s="686"/>
      <c r="AM16" s="388"/>
      <c r="AN16" s="388"/>
      <c r="AO16" s="1180" t="s">
        <v>359</v>
      </c>
      <c r="AP16" s="1181"/>
      <c r="AQ16" s="1182"/>
      <c r="AR16" s="10"/>
    </row>
    <row r="17" spans="1:48" s="5" customFormat="1" ht="21.75" customHeight="1">
      <c r="B17" s="234"/>
      <c r="AE17" s="146"/>
      <c r="AF17" s="593"/>
      <c r="AG17" s="593"/>
      <c r="AH17" s="593"/>
      <c r="AI17" s="593"/>
      <c r="AJ17" s="593"/>
      <c r="AK17" s="593"/>
      <c r="AL17" s="955"/>
      <c r="AM17" s="388"/>
      <c r="AN17" s="842"/>
      <c r="AO17" s="851" t="s">
        <v>60</v>
      </c>
      <c r="AP17" s="852">
        <v>1</v>
      </c>
      <c r="AQ17" s="856">
        <v>2</v>
      </c>
      <c r="AR17" s="10"/>
    </row>
    <row r="18" spans="1:48" s="5" customFormat="1" ht="21.75" customHeight="1">
      <c r="B18" s="229" t="s">
        <v>25</v>
      </c>
      <c r="C18" s="182"/>
      <c r="D18" s="192" t="s">
        <v>26</v>
      </c>
      <c r="E18" s="182"/>
      <c r="F18" s="181"/>
      <c r="G18" s="181" t="s">
        <v>27</v>
      </c>
      <c r="H18" s="181"/>
      <c r="I18" s="193" t="s">
        <v>28</v>
      </c>
      <c r="J18" s="181"/>
      <c r="K18" s="181"/>
      <c r="L18" s="181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388"/>
      <c r="AF18" s="388"/>
      <c r="AG18" s="388"/>
      <c r="AH18" s="251"/>
      <c r="AI18" s="388"/>
      <c r="AJ18" s="592"/>
      <c r="AK18" s="592"/>
      <c r="AL18" s="388" t="s">
        <v>9</v>
      </c>
      <c r="AM18" s="388"/>
      <c r="AN18" s="388"/>
      <c r="AO18" s="850" t="s">
        <v>72</v>
      </c>
      <c r="AP18" s="968">
        <v>641634</v>
      </c>
      <c r="AQ18" s="969">
        <v>1216989</v>
      </c>
      <c r="AR18" s="244"/>
    </row>
    <row r="19" spans="1:48" s="5" customFormat="1" ht="26.25" customHeight="1" thickBot="1">
      <c r="B19" s="234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  <c r="X19" s="235"/>
      <c r="Y19" s="235"/>
      <c r="Z19" s="235"/>
      <c r="AA19" s="235"/>
      <c r="AB19" s="235"/>
      <c r="AC19" s="235"/>
      <c r="AD19" s="235"/>
      <c r="AE19" s="236"/>
      <c r="AF19" s="388"/>
      <c r="AG19" s="388"/>
      <c r="AH19" s="388"/>
      <c r="AI19" s="388"/>
      <c r="AJ19" s="592"/>
      <c r="AK19" s="592"/>
      <c r="AL19" s="388"/>
      <c r="AM19" s="388"/>
      <c r="AN19" s="842"/>
      <c r="AO19" s="954" t="s">
        <v>389</v>
      </c>
      <c r="AP19" s="962">
        <v>641634</v>
      </c>
      <c r="AQ19" s="998">
        <v>1222151</v>
      </c>
      <c r="AR19" s="251"/>
    </row>
    <row r="20" spans="1:48" s="5" customFormat="1" ht="11.25" customHeight="1" thickBot="1">
      <c r="B20" s="14"/>
      <c r="M20" s="181"/>
      <c r="N20" s="181"/>
      <c r="O20" s="181"/>
      <c r="P20" s="181"/>
      <c r="Q20" s="181"/>
      <c r="R20" s="181"/>
      <c r="S20" s="181"/>
      <c r="T20" s="181"/>
      <c r="U20" s="181"/>
      <c r="V20" s="182"/>
      <c r="W20" s="182"/>
      <c r="X20" s="182"/>
      <c r="Y20" s="181"/>
      <c r="Z20" s="181"/>
      <c r="AA20" s="181"/>
      <c r="AB20" s="189"/>
      <c r="AC20" s="190"/>
      <c r="AD20" s="190"/>
      <c r="AE20" s="182"/>
      <c r="AF20" s="182"/>
      <c r="AG20" s="191"/>
      <c r="AH20" s="191"/>
      <c r="AI20" s="182"/>
      <c r="AJ20" s="182"/>
      <c r="AK20" s="182"/>
      <c r="AL20" s="182"/>
      <c r="AM20" s="182"/>
      <c r="AN20" s="194"/>
      <c r="AO20" s="195"/>
      <c r="AP20" s="848"/>
      <c r="AQ20" s="849"/>
      <c r="AR20" s="10"/>
    </row>
    <row r="21" spans="1:48" ht="16.5" thickBot="1">
      <c r="B21" s="304" t="s">
        <v>18</v>
      </c>
      <c r="C21" s="1161" t="s">
        <v>24</v>
      </c>
      <c r="D21" s="1162"/>
      <c r="E21" s="1162"/>
      <c r="F21" s="1162"/>
      <c r="G21" s="1162"/>
      <c r="H21" s="1162"/>
      <c r="I21" s="1162"/>
      <c r="J21" s="1162"/>
      <c r="K21" s="1162"/>
      <c r="L21" s="1163"/>
      <c r="M21" s="1161" t="s">
        <v>18</v>
      </c>
      <c r="N21" s="1163"/>
      <c r="O21" s="1161" t="s">
        <v>24</v>
      </c>
      <c r="P21" s="1162"/>
      <c r="Q21" s="1162"/>
      <c r="R21" s="1162"/>
      <c r="S21" s="1162"/>
      <c r="T21" s="1162"/>
      <c r="U21" s="1162"/>
      <c r="V21" s="1162"/>
      <c r="W21" s="1162"/>
      <c r="X21" s="1163"/>
      <c r="Y21" s="1161" t="s">
        <v>204</v>
      </c>
      <c r="Z21" s="1162"/>
      <c r="AA21" s="1162"/>
      <c r="AB21" s="1163"/>
      <c r="AC21" s="1184" t="s">
        <v>205</v>
      </c>
      <c r="AD21" s="1185"/>
      <c r="AE21" s="1185"/>
      <c r="AF21" s="1185"/>
      <c r="AG21" s="1185"/>
      <c r="AH21" s="1185"/>
      <c r="AI21" s="1185"/>
      <c r="AJ21" s="1185"/>
      <c r="AK21" s="1185"/>
      <c r="AL21" s="1185"/>
      <c r="AM21" s="1185"/>
      <c r="AN21" s="1185"/>
      <c r="AO21" s="1185"/>
      <c r="AP21" s="1185"/>
      <c r="AQ21" s="1186"/>
      <c r="AR21" s="48"/>
      <c r="AS21" s="67"/>
      <c r="AT21" s="67"/>
      <c r="AU21" s="67"/>
      <c r="AV21" s="67"/>
    </row>
    <row r="22" spans="1:48" ht="17.25" customHeight="1">
      <c r="A22" s="207"/>
      <c r="B22" s="805">
        <v>0.33333333333333331</v>
      </c>
      <c r="C22" s="1117" t="s">
        <v>1470</v>
      </c>
      <c r="D22" s="1117"/>
      <c r="E22" s="1117"/>
      <c r="F22" s="1117"/>
      <c r="G22" s="1117"/>
      <c r="H22" s="1117"/>
      <c r="I22" s="1117"/>
      <c r="J22" s="1117"/>
      <c r="K22" s="1117"/>
      <c r="L22" s="1117"/>
      <c r="M22" s="1194"/>
      <c r="N22" s="1195"/>
      <c r="O22" s="757"/>
      <c r="P22" s="758"/>
      <c r="Q22" s="758"/>
      <c r="R22" s="758"/>
      <c r="S22" s="758"/>
      <c r="T22" s="758"/>
      <c r="U22" s="758"/>
      <c r="V22" s="758"/>
      <c r="W22" s="758"/>
      <c r="X22" s="759"/>
      <c r="Y22" s="757"/>
      <c r="Z22" s="758"/>
      <c r="AA22" s="758"/>
      <c r="AB22" s="759"/>
      <c r="AC22" s="810"/>
      <c r="AD22" s="373"/>
      <c r="AE22" s="373"/>
      <c r="AF22" s="373"/>
      <c r="AG22" s="373"/>
      <c r="AH22" s="373"/>
      <c r="AI22" s="373"/>
      <c r="AJ22" s="373"/>
      <c r="AK22" s="373"/>
      <c r="AL22" s="373"/>
      <c r="AM22" s="373"/>
      <c r="AN22" s="373"/>
      <c r="AO22" s="373"/>
      <c r="AP22" s="373"/>
      <c r="AQ22" s="374"/>
      <c r="AR22" s="289"/>
      <c r="AS22" s="289"/>
      <c r="AT22" s="289"/>
      <c r="AU22" s="67"/>
      <c r="AV22" s="67"/>
    </row>
    <row r="23" spans="1:48" ht="17.25" customHeight="1">
      <c r="A23" s="207"/>
      <c r="B23" s="567"/>
      <c r="C23" s="1136"/>
      <c r="D23" s="1136"/>
      <c r="E23" s="1136"/>
      <c r="F23" s="1136"/>
      <c r="G23" s="1136"/>
      <c r="H23" s="1136"/>
      <c r="I23" s="1136"/>
      <c r="J23" s="1136"/>
      <c r="K23" s="1136"/>
      <c r="L23" s="1136"/>
      <c r="M23" s="1169"/>
      <c r="N23" s="1170"/>
      <c r="O23" s="760"/>
      <c r="P23" s="761"/>
      <c r="Q23" s="761"/>
      <c r="R23" s="761"/>
      <c r="S23" s="761"/>
      <c r="T23" s="761"/>
      <c r="U23" s="761"/>
      <c r="V23" s="761"/>
      <c r="W23" s="761"/>
      <c r="X23" s="762"/>
      <c r="Y23" s="761"/>
      <c r="Z23" s="761"/>
      <c r="AA23" s="761"/>
      <c r="AB23" s="762"/>
      <c r="AC23" s="817"/>
      <c r="AD23" s="817"/>
      <c r="AE23" s="817"/>
      <c r="AF23" s="817"/>
      <c r="AG23" s="817"/>
      <c r="AH23" s="817"/>
      <c r="AI23" s="817"/>
      <c r="AJ23" s="817"/>
      <c r="AK23" s="817"/>
      <c r="AL23" s="817"/>
      <c r="AM23" s="817"/>
      <c r="AN23" s="817"/>
      <c r="AO23" s="807"/>
      <c r="AP23" s="807"/>
      <c r="AQ23" s="809"/>
      <c r="AR23" s="290"/>
      <c r="AS23" s="290"/>
      <c r="AT23" s="67"/>
      <c r="AU23" s="67"/>
      <c r="AV23" s="67"/>
    </row>
    <row r="24" spans="1:48" ht="16.5" customHeight="1">
      <c r="A24" s="207"/>
      <c r="B24" s="567">
        <v>0.36041666666666666</v>
      </c>
      <c r="C24" s="1136" t="s">
        <v>1459</v>
      </c>
      <c r="D24" s="1136"/>
      <c r="E24" s="1136"/>
      <c r="F24" s="1136"/>
      <c r="G24" s="1136"/>
      <c r="H24" s="1136"/>
      <c r="I24" s="1136"/>
      <c r="J24" s="1136"/>
      <c r="K24" s="1136"/>
      <c r="L24" s="1136"/>
      <c r="M24" s="1169"/>
      <c r="N24" s="1170"/>
      <c r="O24" s="760"/>
      <c r="P24" s="761"/>
      <c r="Q24" s="761"/>
      <c r="R24" s="761"/>
      <c r="S24" s="761"/>
      <c r="T24" s="761"/>
      <c r="U24" s="761"/>
      <c r="V24" s="761"/>
      <c r="W24" s="761"/>
      <c r="X24" s="762"/>
      <c r="Y24" s="761"/>
      <c r="Z24" s="761"/>
      <c r="AA24" s="761"/>
      <c r="AB24" s="762"/>
      <c r="AC24" s="808"/>
      <c r="AD24" s="807"/>
      <c r="AE24" s="807"/>
      <c r="AF24" s="919"/>
      <c r="AG24" s="1172"/>
      <c r="AH24" s="1172"/>
      <c r="AI24" s="1172"/>
      <c r="AJ24" s="1172"/>
      <c r="AK24" s="1172"/>
      <c r="AL24" s="1172"/>
      <c r="AM24" s="1172"/>
      <c r="AN24" s="1172"/>
      <c r="AO24" s="1172"/>
      <c r="AP24" s="1172"/>
      <c r="AQ24" s="809"/>
      <c r="AR24" s="291"/>
      <c r="AS24" s="291"/>
      <c r="AT24" s="67"/>
      <c r="AU24" s="67"/>
      <c r="AV24" s="67"/>
    </row>
    <row r="25" spans="1:48" ht="16.5" customHeight="1">
      <c r="A25" s="207"/>
      <c r="B25" s="567">
        <v>0.36458333333333331</v>
      </c>
      <c r="C25" s="1136" t="s">
        <v>1471</v>
      </c>
      <c r="D25" s="1136"/>
      <c r="E25" s="1136"/>
      <c r="F25" s="1136"/>
      <c r="G25" s="1136"/>
      <c r="H25" s="1136"/>
      <c r="I25" s="1136"/>
      <c r="J25" s="1136"/>
      <c r="K25" s="1136"/>
      <c r="L25" s="1136"/>
      <c r="M25" s="836"/>
      <c r="N25" s="837"/>
      <c r="O25" s="760"/>
      <c r="P25" s="761"/>
      <c r="Q25" s="761"/>
      <c r="R25" s="761"/>
      <c r="S25" s="761"/>
      <c r="T25" s="761"/>
      <c r="U25" s="761"/>
      <c r="V25" s="761"/>
      <c r="W25" s="761"/>
      <c r="X25" s="762"/>
      <c r="Y25" s="761"/>
      <c r="Z25" s="761"/>
      <c r="AA25" s="761"/>
      <c r="AB25" s="762"/>
      <c r="AC25" s="808"/>
      <c r="AD25" s="807"/>
      <c r="AE25" s="807"/>
      <c r="AF25" s="919"/>
      <c r="AG25" s="1172"/>
      <c r="AH25" s="1172"/>
      <c r="AI25" s="1172"/>
      <c r="AJ25" s="1172"/>
      <c r="AK25" s="1172"/>
      <c r="AL25" s="1172"/>
      <c r="AM25" s="1172"/>
      <c r="AN25" s="1172"/>
      <c r="AO25" s="1172"/>
      <c r="AP25" s="1172"/>
      <c r="AQ25" s="809"/>
      <c r="AR25" s="291"/>
      <c r="AS25" s="291"/>
      <c r="AT25" s="67"/>
      <c r="AU25" s="67"/>
      <c r="AV25" s="67"/>
    </row>
    <row r="26" spans="1:48" ht="18" customHeight="1">
      <c r="A26" s="207"/>
      <c r="B26" s="567">
        <v>0.39166666666666666</v>
      </c>
      <c r="C26" s="1136" t="s">
        <v>1472</v>
      </c>
      <c r="D26" s="1136"/>
      <c r="E26" s="1136"/>
      <c r="F26" s="1136"/>
      <c r="G26" s="1136"/>
      <c r="H26" s="1136"/>
      <c r="I26" s="1136"/>
      <c r="J26" s="1136"/>
      <c r="K26" s="1136"/>
      <c r="L26" s="1136"/>
      <c r="M26" s="836"/>
      <c r="N26" s="837"/>
      <c r="O26" s="760"/>
      <c r="P26" s="761"/>
      <c r="Q26" s="761"/>
      <c r="R26" s="761"/>
      <c r="S26" s="761"/>
      <c r="T26" s="761"/>
      <c r="U26" s="761"/>
      <c r="V26" s="761"/>
      <c r="W26" s="761"/>
      <c r="X26" s="762"/>
      <c r="Y26" s="761"/>
      <c r="Z26" s="761"/>
      <c r="AA26" s="761"/>
      <c r="AB26" s="762"/>
      <c r="AC26" s="808"/>
      <c r="AD26" s="807"/>
      <c r="AE26" s="807"/>
      <c r="AF26" s="919"/>
      <c r="AG26" s="916"/>
      <c r="AH26" s="916"/>
      <c r="AI26" s="916"/>
      <c r="AJ26" s="916"/>
      <c r="AK26" s="916"/>
      <c r="AL26" s="916"/>
      <c r="AM26" s="916"/>
      <c r="AN26" s="916"/>
      <c r="AO26" s="916"/>
      <c r="AP26" s="916"/>
      <c r="AQ26" s="809"/>
      <c r="AR26" s="288"/>
      <c r="AS26" s="292"/>
      <c r="AT26" s="67"/>
      <c r="AU26" s="67"/>
      <c r="AV26" s="67"/>
    </row>
    <row r="27" spans="1:48" ht="17.25" customHeight="1">
      <c r="A27" s="207"/>
      <c r="B27" s="567">
        <v>0.39305555555555555</v>
      </c>
      <c r="C27" s="1136" t="s">
        <v>1473</v>
      </c>
      <c r="D27" s="1136"/>
      <c r="E27" s="1136"/>
      <c r="F27" s="1136"/>
      <c r="G27" s="1136"/>
      <c r="H27" s="1136"/>
      <c r="I27" s="1136"/>
      <c r="J27" s="1136"/>
      <c r="K27" s="1136"/>
      <c r="L27" s="1136"/>
      <c r="M27" s="1114"/>
      <c r="N27" s="1115"/>
      <c r="O27" s="760"/>
      <c r="P27" s="761"/>
      <c r="Q27" s="761"/>
      <c r="R27" s="761"/>
      <c r="S27" s="761"/>
      <c r="T27" s="761"/>
      <c r="U27" s="761"/>
      <c r="V27" s="761"/>
      <c r="W27" s="761"/>
      <c r="X27" s="762"/>
      <c r="Y27" s="761"/>
      <c r="Z27" s="761"/>
      <c r="AA27" s="761"/>
      <c r="AB27" s="762"/>
      <c r="AC27" s="808"/>
      <c r="AD27" s="807"/>
      <c r="AE27" s="807"/>
      <c r="AF27" s="919"/>
      <c r="AG27" s="916"/>
      <c r="AH27" s="916"/>
      <c r="AI27" s="916"/>
      <c r="AJ27" s="916"/>
      <c r="AK27" s="916"/>
      <c r="AL27" s="916"/>
      <c r="AM27" s="916"/>
      <c r="AN27" s="916"/>
      <c r="AO27" s="916"/>
      <c r="AP27" s="916"/>
      <c r="AQ27" s="809"/>
      <c r="AR27" s="55"/>
      <c r="AS27" s="292"/>
      <c r="AT27" s="67"/>
      <c r="AU27" s="67"/>
      <c r="AV27" s="67"/>
    </row>
    <row r="28" spans="1:48" ht="15" customHeight="1">
      <c r="A28" s="207"/>
      <c r="B28" s="567"/>
      <c r="C28" s="1136" t="s">
        <v>1474</v>
      </c>
      <c r="D28" s="1136"/>
      <c r="E28" s="1136"/>
      <c r="F28" s="1136"/>
      <c r="G28" s="1136"/>
      <c r="H28" s="1136"/>
      <c r="I28" s="1136"/>
      <c r="J28" s="1136"/>
      <c r="K28" s="1136"/>
      <c r="L28" s="1136"/>
      <c r="M28" s="833"/>
      <c r="N28" s="834"/>
      <c r="O28" s="760"/>
      <c r="P28" s="761"/>
      <c r="Q28" s="761"/>
      <c r="R28" s="761"/>
      <c r="S28" s="761"/>
      <c r="T28" s="761"/>
      <c r="U28" s="761"/>
      <c r="V28" s="761"/>
      <c r="W28" s="761"/>
      <c r="X28" s="762"/>
      <c r="Y28" s="761"/>
      <c r="Z28" s="761"/>
      <c r="AA28" s="761"/>
      <c r="AB28" s="762"/>
      <c r="AC28" s="808"/>
      <c r="AD28" s="807"/>
      <c r="AE28" s="807"/>
      <c r="AF28" s="919"/>
      <c r="AG28" s="1172"/>
      <c r="AH28" s="1172"/>
      <c r="AI28" s="1172"/>
      <c r="AJ28" s="1172"/>
      <c r="AK28" s="1172"/>
      <c r="AL28" s="1172"/>
      <c r="AM28" s="1172"/>
      <c r="AN28" s="1172"/>
      <c r="AO28" s="1172"/>
      <c r="AP28" s="1172"/>
      <c r="AQ28" s="809"/>
      <c r="AR28" s="65"/>
      <c r="AS28" s="65"/>
      <c r="AT28" s="67"/>
      <c r="AU28" s="67"/>
      <c r="AV28" s="67"/>
    </row>
    <row r="29" spans="1:48" ht="15" customHeight="1">
      <c r="A29" s="207"/>
      <c r="B29" s="567">
        <v>0.40277777777777773</v>
      </c>
      <c r="C29" s="1136" t="s">
        <v>1475</v>
      </c>
      <c r="D29" s="1136"/>
      <c r="E29" s="1136"/>
      <c r="F29" s="1136"/>
      <c r="G29" s="1136"/>
      <c r="H29" s="1136"/>
      <c r="I29" s="1136"/>
      <c r="J29" s="1136"/>
      <c r="K29" s="1136"/>
      <c r="L29" s="1136"/>
      <c r="M29" s="833"/>
      <c r="N29" s="834"/>
      <c r="O29" s="760"/>
      <c r="P29" s="761"/>
      <c r="Q29" s="761"/>
      <c r="R29" s="761"/>
      <c r="S29" s="761"/>
      <c r="T29" s="761"/>
      <c r="U29" s="761"/>
      <c r="V29" s="761"/>
      <c r="W29" s="761"/>
      <c r="X29" s="762"/>
      <c r="Y29" s="761"/>
      <c r="Z29" s="761"/>
      <c r="AA29" s="761"/>
      <c r="AB29" s="762"/>
      <c r="AC29" s="360"/>
      <c r="AD29" s="779"/>
      <c r="AE29" s="779"/>
      <c r="AF29" s="919"/>
      <c r="AG29" s="1172"/>
      <c r="AH29" s="1172"/>
      <c r="AI29" s="1172"/>
      <c r="AJ29" s="1172"/>
      <c r="AK29" s="1172"/>
      <c r="AL29" s="1172"/>
      <c r="AM29" s="1172"/>
      <c r="AN29" s="1172"/>
      <c r="AO29" s="1172"/>
      <c r="AP29" s="1172"/>
      <c r="AQ29" s="361"/>
      <c r="AR29" s="65"/>
      <c r="AS29" s="65"/>
      <c r="AT29" s="67"/>
      <c r="AU29" s="67"/>
      <c r="AV29" s="67"/>
    </row>
    <row r="30" spans="1:48" ht="15" customHeight="1">
      <c r="A30" s="207"/>
      <c r="B30" s="567">
        <v>0.47083333333333338</v>
      </c>
      <c r="C30" s="1136" t="s">
        <v>1476</v>
      </c>
      <c r="D30" s="1136"/>
      <c r="E30" s="1136"/>
      <c r="F30" s="1136"/>
      <c r="G30" s="1136"/>
      <c r="H30" s="1136"/>
      <c r="I30" s="1136"/>
      <c r="J30" s="1136"/>
      <c r="K30" s="1136"/>
      <c r="L30" s="1136"/>
      <c r="M30" s="833"/>
      <c r="N30" s="834"/>
      <c r="O30" s="760"/>
      <c r="P30" s="761"/>
      <c r="Q30" s="761"/>
      <c r="R30" s="761"/>
      <c r="S30" s="761"/>
      <c r="T30" s="761"/>
      <c r="U30" s="761"/>
      <c r="V30" s="761"/>
      <c r="W30" s="761"/>
      <c r="X30" s="762"/>
      <c r="Y30" s="761"/>
      <c r="Z30" s="761"/>
      <c r="AA30" s="761"/>
      <c r="AB30" s="762"/>
      <c r="AC30" s="375"/>
      <c r="AD30" s="135"/>
      <c r="AE30" s="135"/>
      <c r="AF30" s="919"/>
      <c r="AG30" s="916"/>
      <c r="AH30" s="916"/>
      <c r="AI30" s="916"/>
      <c r="AJ30" s="916"/>
      <c r="AK30" s="916"/>
      <c r="AL30" s="916"/>
      <c r="AM30" s="916"/>
      <c r="AN30" s="916"/>
      <c r="AO30" s="916"/>
      <c r="AP30" s="916"/>
      <c r="AQ30" s="363"/>
      <c r="AR30" s="135"/>
      <c r="AS30" s="135"/>
      <c r="AT30" s="67"/>
      <c r="AU30" s="67"/>
      <c r="AV30" s="67"/>
    </row>
    <row r="31" spans="1:48" ht="15" customHeight="1">
      <c r="A31" s="207"/>
      <c r="B31" s="567">
        <v>0.46875</v>
      </c>
      <c r="C31" s="1136" t="s">
        <v>1477</v>
      </c>
      <c r="D31" s="1136"/>
      <c r="E31" s="1136"/>
      <c r="F31" s="1136"/>
      <c r="G31" s="1136"/>
      <c r="H31" s="1136"/>
      <c r="I31" s="1136"/>
      <c r="J31" s="1136"/>
      <c r="K31" s="1136"/>
      <c r="L31" s="1136"/>
      <c r="M31" s="833"/>
      <c r="N31" s="834"/>
      <c r="O31" s="760"/>
      <c r="P31" s="761"/>
      <c r="Q31" s="761"/>
      <c r="R31" s="761"/>
      <c r="S31" s="761"/>
      <c r="T31" s="761"/>
      <c r="U31" s="761"/>
      <c r="V31" s="761"/>
      <c r="W31" s="761"/>
      <c r="X31" s="762"/>
      <c r="Y31" s="761"/>
      <c r="Z31" s="761"/>
      <c r="AA31" s="761"/>
      <c r="AB31" s="762"/>
      <c r="AC31" s="375"/>
      <c r="AD31" s="135"/>
      <c r="AE31" s="135"/>
      <c r="AF31" s="919"/>
      <c r="AG31" s="916"/>
      <c r="AH31" s="916"/>
      <c r="AI31" s="916"/>
      <c r="AJ31" s="916"/>
      <c r="AK31" s="916"/>
      <c r="AL31" s="916"/>
      <c r="AM31" s="916"/>
      <c r="AN31" s="916"/>
      <c r="AO31" s="916"/>
      <c r="AP31" s="916"/>
      <c r="AQ31" s="363"/>
      <c r="AR31" s="135"/>
      <c r="AS31" s="135"/>
      <c r="AT31" s="67"/>
      <c r="AU31" s="67"/>
      <c r="AV31" s="67"/>
    </row>
    <row r="32" spans="1:48" ht="15" customHeight="1">
      <c r="A32" s="207"/>
      <c r="B32" s="567">
        <v>0.49374999999999997</v>
      </c>
      <c r="C32" s="1136" t="s">
        <v>1478</v>
      </c>
      <c r="D32" s="1136"/>
      <c r="E32" s="1136"/>
      <c r="F32" s="1136"/>
      <c r="G32" s="1136"/>
      <c r="H32" s="1136"/>
      <c r="I32" s="1136"/>
      <c r="J32" s="1136"/>
      <c r="K32" s="1136"/>
      <c r="L32" s="1136"/>
      <c r="M32" s="1169"/>
      <c r="N32" s="1170"/>
      <c r="O32" s="760"/>
      <c r="P32" s="761"/>
      <c r="Q32" s="761"/>
      <c r="R32" s="761"/>
      <c r="S32" s="761"/>
      <c r="T32" s="761"/>
      <c r="U32" s="761"/>
      <c r="V32" s="761"/>
      <c r="W32" s="761"/>
      <c r="X32" s="762"/>
      <c r="Y32" s="761"/>
      <c r="Z32" s="761"/>
      <c r="AA32" s="761"/>
      <c r="AB32" s="762"/>
      <c r="AC32" s="376"/>
      <c r="AD32" s="369"/>
      <c r="AE32" s="369"/>
      <c r="AF32" s="919"/>
      <c r="AG32" s="839"/>
      <c r="AH32" s="915"/>
      <c r="AI32" s="915"/>
      <c r="AJ32" s="642"/>
      <c r="AK32" s="642"/>
      <c r="AL32" s="915"/>
      <c r="AM32" s="915"/>
      <c r="AN32" s="915"/>
      <c r="AO32" s="915"/>
      <c r="AP32" s="773"/>
      <c r="AQ32" s="370"/>
      <c r="AR32" s="4"/>
      <c r="AS32" s="67"/>
      <c r="AT32" s="67"/>
      <c r="AU32" s="67"/>
      <c r="AV32" s="67"/>
    </row>
    <row r="33" spans="1:48" ht="15" customHeight="1">
      <c r="A33" s="906"/>
      <c r="B33" s="567">
        <v>0.50416666666666665</v>
      </c>
      <c r="C33" s="1136" t="s">
        <v>1479</v>
      </c>
      <c r="D33" s="1136"/>
      <c r="E33" s="1136"/>
      <c r="F33" s="1136"/>
      <c r="G33" s="1136"/>
      <c r="H33" s="1136"/>
      <c r="I33" s="1136"/>
      <c r="J33" s="1136"/>
      <c r="K33" s="1136"/>
      <c r="L33" s="1136"/>
      <c r="M33" s="1169"/>
      <c r="N33" s="1170"/>
      <c r="O33" s="1171"/>
      <c r="P33" s="1172"/>
      <c r="Q33" s="1172"/>
      <c r="R33" s="1172"/>
      <c r="S33" s="1172"/>
      <c r="T33" s="1172"/>
      <c r="U33" s="1172"/>
      <c r="V33" s="1172"/>
      <c r="W33" s="1172"/>
      <c r="X33" s="1173"/>
      <c r="Y33" s="365"/>
      <c r="Z33" s="364"/>
      <c r="AA33" s="371"/>
      <c r="AB33" s="372"/>
      <c r="AC33" s="377"/>
      <c r="AD33" s="371"/>
      <c r="AE33" s="371"/>
      <c r="AF33" s="919"/>
      <c r="AG33" s="839"/>
      <c r="AH33" s="915"/>
      <c r="AI33" s="915"/>
      <c r="AJ33" s="642"/>
      <c r="AK33" s="642"/>
      <c r="AL33" s="915"/>
      <c r="AM33" s="915"/>
      <c r="AN33" s="915"/>
      <c r="AO33" s="915"/>
      <c r="AP33" s="915"/>
      <c r="AQ33" s="372"/>
      <c r="AR33" s="4"/>
      <c r="AS33" s="67"/>
      <c r="AT33" s="67"/>
      <c r="AU33" s="67"/>
      <c r="AV33" s="67"/>
    </row>
    <row r="34" spans="1:48" ht="15" customHeight="1">
      <c r="B34" s="567">
        <v>0.51250000000000007</v>
      </c>
      <c r="C34" s="1136" t="s">
        <v>1480</v>
      </c>
      <c r="D34" s="1136"/>
      <c r="E34" s="1136"/>
      <c r="F34" s="1136"/>
      <c r="G34" s="1136"/>
      <c r="H34" s="1136"/>
      <c r="I34" s="1136"/>
      <c r="J34" s="1136"/>
      <c r="K34" s="1136"/>
      <c r="L34" s="1136"/>
      <c r="M34" s="1114"/>
      <c r="N34" s="1115"/>
      <c r="O34" s="839"/>
      <c r="P34" s="835"/>
      <c r="Q34" s="835"/>
      <c r="R34" s="642"/>
      <c r="S34" s="642"/>
      <c r="T34" s="642"/>
      <c r="U34" s="642"/>
      <c r="V34" s="642"/>
      <c r="W34" s="642"/>
      <c r="X34" s="642"/>
      <c r="Y34" s="300"/>
      <c r="Z34" s="365"/>
      <c r="AA34" s="295"/>
      <c r="AB34" s="296"/>
      <c r="AC34" s="378"/>
      <c r="AD34" s="295"/>
      <c r="AE34" s="295"/>
      <c r="AF34" s="919"/>
      <c r="AG34" s="642"/>
      <c r="AH34" s="642"/>
      <c r="AI34" s="642"/>
      <c r="AJ34" s="642"/>
      <c r="AK34" s="915"/>
      <c r="AL34" s="915"/>
      <c r="AM34" s="915"/>
      <c r="AN34" s="915"/>
      <c r="AO34" s="915"/>
      <c r="AP34" s="915"/>
      <c r="AQ34" s="296"/>
      <c r="AR34" s="48"/>
      <c r="AS34" s="67"/>
      <c r="AT34" s="67"/>
      <c r="AU34" s="67"/>
      <c r="AV34" s="67"/>
    </row>
    <row r="35" spans="1:48" ht="15" customHeight="1">
      <c r="B35" s="567">
        <v>0.51666666666666672</v>
      </c>
      <c r="C35" s="1136" t="s">
        <v>1481</v>
      </c>
      <c r="D35" s="1136"/>
      <c r="E35" s="1136"/>
      <c r="F35" s="1136"/>
      <c r="G35" s="1136"/>
      <c r="H35" s="1136"/>
      <c r="I35" s="1136"/>
      <c r="J35" s="1136"/>
      <c r="K35" s="1136"/>
      <c r="L35" s="1183"/>
      <c r="M35" s="937"/>
      <c r="N35" s="931"/>
      <c r="O35" s="839"/>
      <c r="P35" s="835"/>
      <c r="Q35" s="835"/>
      <c r="R35" s="642"/>
      <c r="S35" s="642"/>
      <c r="T35" s="835"/>
      <c r="U35" s="835"/>
      <c r="V35" s="835"/>
      <c r="W35" s="835"/>
      <c r="X35" s="835"/>
      <c r="Y35" s="300"/>
      <c r="Z35" s="365"/>
      <c r="AA35" s="295"/>
      <c r="AB35" s="296"/>
      <c r="AC35" s="378"/>
      <c r="AD35" s="295"/>
      <c r="AE35" s="295"/>
      <c r="AF35" s="919"/>
      <c r="AG35" s="642"/>
      <c r="AH35" s="643"/>
      <c r="AI35" s="703"/>
      <c r="AJ35" s="643"/>
      <c r="AK35" s="703"/>
      <c r="AL35" s="643"/>
      <c r="AM35" s="703"/>
      <c r="AN35" s="643"/>
      <c r="AO35" s="703"/>
      <c r="AP35" s="643"/>
      <c r="AQ35" s="296"/>
      <c r="AR35" s="48"/>
      <c r="AS35" s="67"/>
      <c r="AT35" s="67"/>
      <c r="AU35" s="67"/>
      <c r="AV35" s="67"/>
    </row>
    <row r="36" spans="1:48" ht="15" customHeight="1">
      <c r="B36" s="567">
        <v>0.5180555555555556</v>
      </c>
      <c r="C36" s="951" t="s">
        <v>1482</v>
      </c>
      <c r="D36" s="951"/>
      <c r="E36" s="951"/>
      <c r="F36" s="951"/>
      <c r="G36" s="951"/>
      <c r="H36" s="951"/>
      <c r="I36" s="951"/>
      <c r="J36" s="817"/>
      <c r="K36" s="817"/>
      <c r="L36" s="938"/>
      <c r="M36" s="1192"/>
      <c r="N36" s="1193"/>
      <c r="O36" s="642"/>
      <c r="P36" s="642"/>
      <c r="Q36" s="642"/>
      <c r="R36" s="642"/>
      <c r="S36" s="835"/>
      <c r="T36" s="835"/>
      <c r="U36" s="835"/>
      <c r="V36" s="835"/>
      <c r="W36" s="835"/>
      <c r="X36" s="835"/>
      <c r="Y36" s="300"/>
      <c r="Z36" s="365"/>
      <c r="AA36" s="295"/>
      <c r="AB36" s="296"/>
      <c r="AC36" s="378"/>
      <c r="AD36" s="295"/>
      <c r="AE36" s="295"/>
      <c r="AF36" s="919"/>
      <c r="AG36" s="1136"/>
      <c r="AH36" s="1136"/>
      <c r="AI36" s="1136"/>
      <c r="AJ36" s="1136"/>
      <c r="AK36" s="1136"/>
      <c r="AL36" s="1136"/>
      <c r="AM36" s="1136"/>
      <c r="AN36" s="1136"/>
      <c r="AO36" s="1136"/>
      <c r="AP36" s="1136"/>
      <c r="AQ36" s="296"/>
      <c r="AR36" s="48"/>
      <c r="AS36" s="67"/>
      <c r="AT36" s="67"/>
      <c r="AU36" s="67"/>
      <c r="AV36" s="67"/>
    </row>
    <row r="37" spans="1:48" ht="15" customHeight="1">
      <c r="B37" s="567">
        <v>0.52083333333333337</v>
      </c>
      <c r="C37" s="1136" t="s">
        <v>1460</v>
      </c>
      <c r="D37" s="1136"/>
      <c r="E37" s="1136"/>
      <c r="F37" s="1136"/>
      <c r="G37" s="1136"/>
      <c r="H37" s="1136"/>
      <c r="I37" s="1136"/>
      <c r="J37" s="1136"/>
      <c r="K37" s="1136"/>
      <c r="L37" s="1183"/>
      <c r="M37" s="1192"/>
      <c r="N37" s="1193"/>
      <c r="O37" s="702"/>
      <c r="P37" s="643"/>
      <c r="Q37" s="703"/>
      <c r="R37" s="643"/>
      <c r="S37" s="703"/>
      <c r="T37" s="643"/>
      <c r="U37" s="703"/>
      <c r="V37" s="643"/>
      <c r="W37" s="703"/>
      <c r="X37" s="643"/>
      <c r="Y37" s="300"/>
      <c r="Z37" s="365"/>
      <c r="AA37" s="295"/>
      <c r="AB37" s="296"/>
      <c r="AC37" s="378"/>
      <c r="AD37" s="295"/>
      <c r="AE37" s="295"/>
      <c r="AF37" s="919"/>
      <c r="AG37" s="1190"/>
      <c r="AH37" s="1190"/>
      <c r="AI37" s="1190"/>
      <c r="AJ37" s="1190"/>
      <c r="AK37" s="1190"/>
      <c r="AL37" s="1190"/>
      <c r="AM37" s="1190"/>
      <c r="AN37" s="1190"/>
      <c r="AO37" s="1190"/>
      <c r="AP37" s="1190"/>
      <c r="AQ37" s="296"/>
      <c r="AR37" s="48"/>
      <c r="AS37" s="67"/>
      <c r="AT37" s="67"/>
      <c r="AU37" s="67"/>
      <c r="AV37" s="67"/>
    </row>
    <row r="38" spans="1:48" ht="15" customHeight="1">
      <c r="B38" s="567">
        <v>0.52361111111111114</v>
      </c>
      <c r="C38" s="1136" t="s">
        <v>1483</v>
      </c>
      <c r="D38" s="1136"/>
      <c r="E38" s="1136"/>
      <c r="F38" s="1136"/>
      <c r="G38" s="1136"/>
      <c r="H38" s="1136"/>
      <c r="I38" s="1136"/>
      <c r="J38" s="1136"/>
      <c r="K38" s="1136"/>
      <c r="L38" s="1183"/>
      <c r="M38" s="1192"/>
      <c r="N38" s="1193"/>
      <c r="O38" s="1197"/>
      <c r="P38" s="1197"/>
      <c r="Q38" s="1197"/>
      <c r="R38" s="1197"/>
      <c r="S38" s="1197"/>
      <c r="T38" s="1197"/>
      <c r="U38" s="1197"/>
      <c r="V38" s="1197"/>
      <c r="W38" s="1197"/>
      <c r="X38" s="1197"/>
      <c r="Y38" s="300"/>
      <c r="Z38" s="365"/>
      <c r="AA38" s="295"/>
      <c r="AB38" s="296"/>
      <c r="AC38" s="379"/>
      <c r="AD38" s="183"/>
      <c r="AE38" s="183"/>
      <c r="AF38" s="919"/>
      <c r="AG38" s="1136"/>
      <c r="AH38" s="1136"/>
      <c r="AI38" s="1136"/>
      <c r="AJ38" s="1136"/>
      <c r="AK38" s="1136"/>
      <c r="AL38" s="1136"/>
      <c r="AM38" s="1136"/>
      <c r="AN38" s="1136"/>
      <c r="AO38" s="1136"/>
      <c r="AP38" s="1136"/>
      <c r="AQ38" s="184"/>
      <c r="AR38" s="4"/>
      <c r="AS38" s="67"/>
      <c r="AT38" s="67"/>
      <c r="AU38" s="67"/>
      <c r="AV38" s="67"/>
    </row>
    <row r="39" spans="1:48" ht="15" customHeight="1">
      <c r="A39" s="207"/>
      <c r="B39" s="567">
        <v>0.52569444444444446</v>
      </c>
      <c r="C39" s="1136" t="s">
        <v>1473</v>
      </c>
      <c r="D39" s="1136"/>
      <c r="E39" s="1136"/>
      <c r="F39" s="1136"/>
      <c r="G39" s="1136"/>
      <c r="H39" s="1136"/>
      <c r="I39" s="1136"/>
      <c r="J39" s="1136"/>
      <c r="K39" s="1136"/>
      <c r="L39" s="1183"/>
      <c r="M39" s="1192"/>
      <c r="N39" s="1193"/>
      <c r="O39" s="859"/>
      <c r="P39" s="859"/>
      <c r="Q39" s="859"/>
      <c r="R39" s="859"/>
      <c r="S39" s="859"/>
      <c r="T39" s="859"/>
      <c r="U39" s="859"/>
      <c r="V39" s="859"/>
      <c r="W39" s="859"/>
      <c r="X39" s="859"/>
      <c r="Y39" s="300"/>
      <c r="Z39" s="365"/>
      <c r="AA39" s="295"/>
      <c r="AB39" s="296"/>
      <c r="AC39" s="379"/>
      <c r="AD39" s="183"/>
      <c r="AE39" s="183"/>
      <c r="AF39" s="682"/>
      <c r="AG39" s="682"/>
      <c r="AH39" s="682"/>
      <c r="AI39" s="918"/>
      <c r="AJ39" s="918"/>
      <c r="AK39" s="682"/>
      <c r="AL39" s="682"/>
      <c r="AM39" s="682"/>
      <c r="AN39" s="682"/>
      <c r="AO39" s="682"/>
      <c r="AP39" s="682"/>
      <c r="AQ39" s="184"/>
      <c r="AR39" s="792"/>
      <c r="AS39" s="67"/>
      <c r="AT39" s="67"/>
      <c r="AU39" s="67"/>
      <c r="AV39" s="67"/>
    </row>
    <row r="40" spans="1:48" ht="15" customHeight="1">
      <c r="A40" s="207"/>
      <c r="B40" s="567">
        <v>0.52708333333333335</v>
      </c>
      <c r="C40" s="1136" t="s">
        <v>1484</v>
      </c>
      <c r="D40" s="1136"/>
      <c r="E40" s="1136"/>
      <c r="F40" s="1136"/>
      <c r="G40" s="1136"/>
      <c r="H40" s="1136"/>
      <c r="I40" s="1136"/>
      <c r="J40" s="1136"/>
      <c r="K40" s="1136"/>
      <c r="L40" s="1136"/>
      <c r="M40" s="1192"/>
      <c r="N40" s="1193"/>
      <c r="O40" s="1196"/>
      <c r="P40" s="1196"/>
      <c r="Q40" s="1196"/>
      <c r="R40" s="1196"/>
      <c r="S40" s="1196"/>
      <c r="T40" s="1196"/>
      <c r="U40" s="1196"/>
      <c r="V40" s="1196"/>
      <c r="W40" s="1196"/>
      <c r="X40" s="1196"/>
      <c r="Y40" s="300"/>
      <c r="Z40" s="365"/>
      <c r="AA40" s="295"/>
      <c r="AB40" s="296"/>
      <c r="AC40" s="379"/>
      <c r="AD40" s="183"/>
      <c r="AE40" s="183"/>
      <c r="AF40" s="183"/>
      <c r="AG40" s="183"/>
      <c r="AH40" s="183"/>
      <c r="AI40" s="367"/>
      <c r="AJ40" s="367"/>
      <c r="AK40" s="183"/>
      <c r="AL40" s="183"/>
      <c r="AM40" s="183"/>
      <c r="AN40" s="183"/>
      <c r="AO40" s="183"/>
      <c r="AP40" s="183"/>
      <c r="AQ40" s="184"/>
      <c r="AR40" s="48"/>
      <c r="AS40" s="67"/>
      <c r="AT40" s="67"/>
      <c r="AU40" s="67"/>
      <c r="AV40" s="67"/>
    </row>
    <row r="41" spans="1:48" ht="15" customHeight="1">
      <c r="A41" s="207"/>
      <c r="B41" s="567"/>
      <c r="C41" s="1136" t="s">
        <v>1485</v>
      </c>
      <c r="D41" s="1136"/>
      <c r="E41" s="1136"/>
      <c r="F41" s="1136"/>
      <c r="G41" s="1136"/>
      <c r="H41" s="1136"/>
      <c r="I41" s="1136"/>
      <c r="J41" s="1136"/>
      <c r="K41" s="1136"/>
      <c r="L41" s="1136"/>
      <c r="M41" s="1114"/>
      <c r="N41" s="1115"/>
      <c r="O41" s="1116"/>
      <c r="P41" s="1116"/>
      <c r="Q41" s="1116"/>
      <c r="R41" s="1116"/>
      <c r="S41" s="1116"/>
      <c r="T41" s="1116"/>
      <c r="U41" s="1116"/>
      <c r="V41" s="1116"/>
      <c r="W41" s="1116"/>
      <c r="X41" s="1116"/>
      <c r="Y41" s="301"/>
      <c r="Z41" s="366"/>
      <c r="AA41" s="183"/>
      <c r="AB41" s="184"/>
      <c r="AC41" s="379"/>
      <c r="AD41" s="183"/>
      <c r="AE41" s="183"/>
      <c r="AF41" s="183"/>
      <c r="AG41" s="183"/>
      <c r="AH41" s="183"/>
      <c r="AI41" s="367"/>
      <c r="AJ41" s="367"/>
      <c r="AK41" s="183"/>
      <c r="AL41" s="183"/>
      <c r="AM41" s="183"/>
      <c r="AN41" s="183"/>
      <c r="AO41" s="183"/>
      <c r="AP41" s="183"/>
      <c r="AQ41" s="184"/>
      <c r="AR41" s="4"/>
      <c r="AS41" s="67"/>
      <c r="AT41" s="67"/>
      <c r="AU41" s="67"/>
      <c r="AV41" s="67"/>
    </row>
    <row r="42" spans="1:48" ht="15" customHeight="1">
      <c r="A42" s="207"/>
      <c r="B42" s="567">
        <v>0.59791666666666665</v>
      </c>
      <c r="C42" s="1136" t="s">
        <v>1486</v>
      </c>
      <c r="D42" s="1136"/>
      <c r="E42" s="1136"/>
      <c r="F42" s="1136"/>
      <c r="G42" s="1136"/>
      <c r="H42" s="1136"/>
      <c r="I42" s="1136"/>
      <c r="J42" s="1136"/>
      <c r="K42" s="1136"/>
      <c r="L42" s="1136"/>
      <c r="M42" s="833"/>
      <c r="N42" s="834"/>
      <c r="O42" s="840"/>
      <c r="P42" s="840"/>
      <c r="Q42" s="840"/>
      <c r="R42" s="840"/>
      <c r="S42" s="840"/>
      <c r="T42" s="840"/>
      <c r="U42" s="840"/>
      <c r="V42" s="840"/>
      <c r="W42" s="840"/>
      <c r="X42" s="840"/>
      <c r="Y42" s="302"/>
      <c r="Z42" s="185"/>
      <c r="AA42" s="185"/>
      <c r="AB42" s="186"/>
      <c r="AC42" s="380"/>
      <c r="AD42" s="185"/>
      <c r="AE42" s="185"/>
      <c r="AF42" s="185"/>
      <c r="AG42" s="185"/>
      <c r="AH42" s="185"/>
      <c r="AI42" s="368"/>
      <c r="AJ42" s="368"/>
      <c r="AK42" s="185"/>
      <c r="AL42" s="185"/>
      <c r="AM42" s="185"/>
      <c r="AN42" s="185"/>
      <c r="AO42" s="185"/>
      <c r="AP42" s="185"/>
      <c r="AQ42" s="186"/>
      <c r="AR42" s="48"/>
      <c r="AS42" s="67"/>
      <c r="AT42" s="67"/>
      <c r="AU42" s="67"/>
      <c r="AV42" s="67"/>
    </row>
    <row r="43" spans="1:48" ht="15.75" hidden="1" customHeight="1">
      <c r="A43" s="207"/>
      <c r="B43" s="567"/>
      <c r="C43" s="1136"/>
      <c r="D43" s="1136"/>
      <c r="E43" s="1136"/>
      <c r="F43" s="1136"/>
      <c r="G43" s="1136"/>
      <c r="H43" s="1136"/>
      <c r="I43" s="1136"/>
      <c r="J43" s="1136"/>
      <c r="K43" s="1136"/>
      <c r="L43" s="1136"/>
      <c r="M43" s="833"/>
      <c r="N43" s="834"/>
      <c r="O43" s="840"/>
      <c r="P43" s="840"/>
      <c r="Q43" s="840"/>
      <c r="R43" s="840"/>
      <c r="S43" s="840"/>
      <c r="T43" s="840"/>
      <c r="U43" s="840"/>
      <c r="V43" s="840"/>
      <c r="W43" s="840"/>
      <c r="X43" s="840"/>
      <c r="Y43" s="302"/>
      <c r="Z43" s="185"/>
      <c r="AA43" s="185"/>
      <c r="AB43" s="186"/>
      <c r="AC43" s="380"/>
      <c r="AD43" s="185"/>
      <c r="AE43" s="185"/>
      <c r="AF43" s="185"/>
      <c r="AG43" s="185"/>
      <c r="AH43" s="185"/>
      <c r="AI43" s="368"/>
      <c r="AJ43" s="368"/>
      <c r="AK43" s="185"/>
      <c r="AL43" s="185"/>
      <c r="AM43" s="185"/>
      <c r="AN43" s="185"/>
      <c r="AO43" s="185"/>
      <c r="AP43" s="185"/>
      <c r="AQ43" s="186"/>
      <c r="AR43" s="48"/>
      <c r="AS43" s="67"/>
      <c r="AT43" s="67"/>
      <c r="AU43" s="67"/>
      <c r="AV43" s="67"/>
    </row>
    <row r="44" spans="1:48" ht="15.75" hidden="1" customHeight="1">
      <c r="A44" s="207"/>
      <c r="B44" s="567"/>
      <c r="C44" s="1136"/>
      <c r="D44" s="1136"/>
      <c r="E44" s="1136"/>
      <c r="F44" s="1136"/>
      <c r="G44" s="1136"/>
      <c r="H44" s="1136"/>
      <c r="I44" s="1136"/>
      <c r="J44" s="1136"/>
      <c r="K44" s="1136"/>
      <c r="L44" s="1136"/>
      <c r="M44" s="833"/>
      <c r="N44" s="834"/>
      <c r="O44" s="840"/>
      <c r="P44" s="840"/>
      <c r="Q44" s="840"/>
      <c r="R44" s="840"/>
      <c r="S44" s="840"/>
      <c r="T44" s="840"/>
      <c r="U44" s="840"/>
      <c r="V44" s="840"/>
      <c r="W44" s="840"/>
      <c r="X44" s="840"/>
      <c r="Y44" s="302"/>
      <c r="Z44" s="185"/>
      <c r="AA44" s="185"/>
      <c r="AB44" s="186"/>
      <c r="AC44" s="380"/>
      <c r="AD44" s="185"/>
      <c r="AE44" s="185"/>
      <c r="AF44" s="185"/>
      <c r="AG44" s="185"/>
      <c r="AH44" s="185"/>
      <c r="AI44" s="343"/>
      <c r="AJ44" s="343"/>
      <c r="AK44" s="185"/>
      <c r="AL44" s="185"/>
      <c r="AM44" s="185"/>
      <c r="AN44" s="185"/>
      <c r="AO44" s="185"/>
      <c r="AP44" s="185"/>
      <c r="AQ44" s="186"/>
      <c r="AR44" s="48"/>
      <c r="AS44" s="67"/>
      <c r="AT44" s="67"/>
      <c r="AU44" s="67"/>
      <c r="AV44" s="67"/>
    </row>
    <row r="45" spans="1:48" ht="15.75" hidden="1" customHeight="1">
      <c r="A45" s="207"/>
      <c r="B45" s="567"/>
      <c r="C45" s="1136"/>
      <c r="D45" s="1136"/>
      <c r="E45" s="1136"/>
      <c r="F45" s="1136"/>
      <c r="G45" s="1136"/>
      <c r="H45" s="1136"/>
      <c r="I45" s="1136"/>
      <c r="J45" s="1136"/>
      <c r="K45" s="1136"/>
      <c r="L45" s="1136"/>
      <c r="M45" s="833"/>
      <c r="N45" s="834"/>
      <c r="O45" s="840"/>
      <c r="P45" s="840"/>
      <c r="Q45" s="840"/>
      <c r="R45" s="840"/>
      <c r="S45" s="840"/>
      <c r="T45" s="840"/>
      <c r="U45" s="840"/>
      <c r="V45" s="840"/>
      <c r="W45" s="840"/>
      <c r="X45" s="840"/>
      <c r="Y45" s="302"/>
      <c r="Z45" s="185"/>
      <c r="AA45" s="185"/>
      <c r="AB45" s="186"/>
      <c r="AC45" s="380"/>
      <c r="AD45" s="185"/>
      <c r="AE45" s="185"/>
      <c r="AF45" s="185"/>
      <c r="AG45" s="185"/>
      <c r="AH45" s="185"/>
      <c r="AI45" s="343"/>
      <c r="AJ45" s="343"/>
      <c r="AK45" s="185"/>
      <c r="AL45" s="185"/>
      <c r="AM45" s="185"/>
      <c r="AN45" s="185"/>
      <c r="AO45" s="185"/>
      <c r="AP45" s="185"/>
      <c r="AQ45" s="186"/>
      <c r="AR45" s="48"/>
      <c r="AS45" s="67"/>
      <c r="AT45" s="67"/>
      <c r="AU45" s="67"/>
      <c r="AV45" s="67"/>
    </row>
    <row r="46" spans="1:48" ht="15.75" hidden="1" customHeight="1">
      <c r="A46" s="207"/>
      <c r="B46" s="567"/>
      <c r="C46" s="1136"/>
      <c r="D46" s="1136"/>
      <c r="E46" s="1136"/>
      <c r="F46" s="1136"/>
      <c r="G46" s="1136"/>
      <c r="H46" s="1136"/>
      <c r="I46" s="1136"/>
      <c r="J46" s="1136"/>
      <c r="K46" s="1136"/>
      <c r="L46" s="1136"/>
      <c r="M46" s="833"/>
      <c r="N46" s="834"/>
      <c r="O46" s="840"/>
      <c r="P46" s="840"/>
      <c r="Q46" s="840"/>
      <c r="R46" s="840"/>
      <c r="S46" s="840"/>
      <c r="T46" s="840"/>
      <c r="U46" s="840"/>
      <c r="V46" s="840"/>
      <c r="W46" s="840"/>
      <c r="X46" s="840"/>
      <c r="Y46" s="302"/>
      <c r="Z46" s="185"/>
      <c r="AA46" s="185"/>
      <c r="AB46" s="186"/>
      <c r="AC46" s="380"/>
      <c r="AD46" s="185"/>
      <c r="AE46" s="185"/>
      <c r="AF46" s="185"/>
      <c r="AG46" s="185"/>
      <c r="AH46" s="185"/>
      <c r="AI46" s="343"/>
      <c r="AJ46" s="343"/>
      <c r="AK46" s="185"/>
      <c r="AL46" s="185"/>
      <c r="AM46" s="185"/>
      <c r="AN46" s="185"/>
      <c r="AO46" s="185"/>
      <c r="AP46" s="185"/>
      <c r="AQ46" s="186"/>
      <c r="AR46" s="48"/>
      <c r="AS46" s="67"/>
      <c r="AT46" s="67"/>
      <c r="AU46" s="67"/>
      <c r="AV46" s="67"/>
    </row>
    <row r="47" spans="1:48" ht="15.75" hidden="1" customHeight="1">
      <c r="A47" s="207"/>
      <c r="B47" s="567"/>
      <c r="C47" s="1136"/>
      <c r="D47" s="1136"/>
      <c r="E47" s="1136"/>
      <c r="F47" s="1136"/>
      <c r="G47" s="1136"/>
      <c r="H47" s="1136"/>
      <c r="I47" s="1136"/>
      <c r="J47" s="1136"/>
      <c r="K47" s="1136"/>
      <c r="L47" s="1136"/>
      <c r="M47" s="833"/>
      <c r="N47" s="834"/>
      <c r="O47" s="840"/>
      <c r="P47" s="840"/>
      <c r="Q47" s="840"/>
      <c r="R47" s="840"/>
      <c r="S47" s="840"/>
      <c r="T47" s="840"/>
      <c r="U47" s="840"/>
      <c r="V47" s="840"/>
      <c r="W47" s="840"/>
      <c r="X47" s="840"/>
      <c r="Y47" s="302"/>
      <c r="Z47" s="185"/>
      <c r="AA47" s="185"/>
      <c r="AB47" s="186"/>
      <c r="AC47" s="380"/>
      <c r="AD47" s="185"/>
      <c r="AE47" s="185"/>
      <c r="AF47" s="185"/>
      <c r="AG47" s="185"/>
      <c r="AH47" s="185"/>
      <c r="AI47" s="343"/>
      <c r="AJ47" s="343"/>
      <c r="AK47" s="185"/>
      <c r="AL47" s="185"/>
      <c r="AM47" s="185"/>
      <c r="AN47" s="185"/>
      <c r="AO47" s="185"/>
      <c r="AP47" s="185"/>
      <c r="AQ47" s="186"/>
      <c r="AR47" s="48"/>
      <c r="AS47" s="67"/>
      <c r="AT47" s="67"/>
      <c r="AU47" s="67"/>
      <c r="AV47" s="67"/>
    </row>
    <row r="48" spans="1:48" ht="15.75" customHeight="1">
      <c r="A48" s="207"/>
      <c r="B48" s="567">
        <v>0.61875000000000002</v>
      </c>
      <c r="C48" s="1136" t="s">
        <v>1487</v>
      </c>
      <c r="D48" s="1136"/>
      <c r="E48" s="1136"/>
      <c r="F48" s="1136"/>
      <c r="G48" s="1136"/>
      <c r="H48" s="1136"/>
      <c r="I48" s="1136"/>
      <c r="J48" s="1136"/>
      <c r="K48" s="1136"/>
      <c r="L48" s="1136"/>
      <c r="M48" s="833"/>
      <c r="N48" s="834"/>
      <c r="O48" s="840"/>
      <c r="P48" s="840"/>
      <c r="Q48" s="840"/>
      <c r="R48" s="840"/>
      <c r="S48" s="840"/>
      <c r="T48" s="840"/>
      <c r="U48" s="840"/>
      <c r="V48" s="840"/>
      <c r="W48" s="840"/>
      <c r="X48" s="840"/>
      <c r="Y48" s="302"/>
      <c r="Z48" s="185"/>
      <c r="AA48" s="185"/>
      <c r="AB48" s="186"/>
      <c r="AC48" s="380"/>
      <c r="AD48" s="185"/>
      <c r="AE48" s="185"/>
      <c r="AF48" s="185"/>
      <c r="AG48" s="185"/>
      <c r="AH48" s="185"/>
      <c r="AI48" s="343"/>
      <c r="AJ48" s="343"/>
      <c r="AK48" s="185"/>
      <c r="AL48" s="185"/>
      <c r="AM48" s="185"/>
      <c r="AN48" s="185"/>
      <c r="AO48" s="185"/>
      <c r="AP48" s="185"/>
      <c r="AQ48" s="186"/>
      <c r="AR48" s="48"/>
      <c r="AS48" s="67"/>
      <c r="AT48" s="67"/>
      <c r="AU48" s="67"/>
      <c r="AV48" s="67"/>
    </row>
    <row r="49" spans="1:48" ht="15.75" customHeight="1">
      <c r="A49" s="207"/>
      <c r="B49" s="567">
        <v>0.625</v>
      </c>
      <c r="C49" s="1136" t="s">
        <v>1488</v>
      </c>
      <c r="D49" s="1136"/>
      <c r="E49" s="1136"/>
      <c r="F49" s="1136"/>
      <c r="G49" s="1136"/>
      <c r="H49" s="1136"/>
      <c r="I49" s="1136"/>
      <c r="J49" s="1136"/>
      <c r="K49" s="1136"/>
      <c r="L49" s="1136"/>
      <c r="M49" s="833"/>
      <c r="N49" s="834"/>
      <c r="O49" s="840"/>
      <c r="P49" s="840"/>
      <c r="Q49" s="840"/>
      <c r="R49" s="840"/>
      <c r="S49" s="840"/>
      <c r="T49" s="840"/>
      <c r="U49" s="840"/>
      <c r="V49" s="840"/>
      <c r="W49" s="840"/>
      <c r="X49" s="840"/>
      <c r="Y49" s="302"/>
      <c r="Z49" s="185"/>
      <c r="AA49" s="185"/>
      <c r="AB49" s="186"/>
      <c r="AC49" s="380"/>
      <c r="AD49" s="185"/>
      <c r="AE49" s="185"/>
      <c r="AF49" s="185"/>
      <c r="AG49" s="185"/>
      <c r="AH49" s="185"/>
      <c r="AI49" s="343"/>
      <c r="AJ49" s="343"/>
      <c r="AK49" s="185"/>
      <c r="AL49" s="185"/>
      <c r="AM49" s="185"/>
      <c r="AN49" s="185"/>
      <c r="AO49" s="185"/>
      <c r="AP49" s="185"/>
      <c r="AQ49" s="186"/>
      <c r="AR49" s="48"/>
      <c r="AS49" s="67"/>
      <c r="AT49" s="67"/>
      <c r="AU49" s="67"/>
      <c r="AV49" s="67"/>
    </row>
    <row r="50" spans="1:48" ht="15.75" customHeight="1">
      <c r="A50" s="207"/>
      <c r="B50" s="567"/>
      <c r="C50" s="1136"/>
      <c r="D50" s="1136"/>
      <c r="E50" s="1136"/>
      <c r="F50" s="1136"/>
      <c r="G50" s="1136"/>
      <c r="H50" s="1136"/>
      <c r="I50" s="1136"/>
      <c r="J50" s="1136"/>
      <c r="K50" s="1136"/>
      <c r="L50" s="1136"/>
      <c r="M50" s="833"/>
      <c r="N50" s="834"/>
      <c r="O50" s="840"/>
      <c r="P50" s="840"/>
      <c r="Q50" s="840"/>
      <c r="R50" s="840"/>
      <c r="S50" s="840"/>
      <c r="T50" s="840"/>
      <c r="U50" s="840"/>
      <c r="V50" s="840"/>
      <c r="W50" s="840"/>
      <c r="X50" s="840"/>
      <c r="Y50" s="302"/>
      <c r="Z50" s="185"/>
      <c r="AA50" s="185"/>
      <c r="AB50" s="186"/>
      <c r="AC50" s="380"/>
      <c r="AD50" s="185"/>
      <c r="AE50" s="185"/>
      <c r="AF50" s="185"/>
      <c r="AG50" s="185"/>
      <c r="AH50" s="185"/>
      <c r="AI50" s="343"/>
      <c r="AJ50" s="343"/>
      <c r="AK50" s="185"/>
      <c r="AL50" s="185"/>
      <c r="AM50" s="185"/>
      <c r="AN50" s="185"/>
      <c r="AO50" s="185"/>
      <c r="AP50" s="185"/>
      <c r="AQ50" s="186"/>
      <c r="AR50" s="48"/>
      <c r="AS50" s="67"/>
      <c r="AT50" s="67"/>
      <c r="AU50" s="67"/>
      <c r="AV50" s="67"/>
    </row>
    <row r="51" spans="1:48" ht="15.75" customHeight="1">
      <c r="A51" s="207"/>
      <c r="B51" s="567"/>
      <c r="C51" s="1136"/>
      <c r="D51" s="1136"/>
      <c r="E51" s="1136"/>
      <c r="F51" s="1136"/>
      <c r="G51" s="1136"/>
      <c r="H51" s="1136"/>
      <c r="I51" s="1136"/>
      <c r="J51" s="1136"/>
      <c r="K51" s="1136"/>
      <c r="L51" s="1136"/>
      <c r="M51" s="833"/>
      <c r="N51" s="834"/>
      <c r="O51" s="840"/>
      <c r="P51" s="840"/>
      <c r="Q51" s="840"/>
      <c r="R51" s="840"/>
      <c r="S51" s="840"/>
      <c r="T51" s="840"/>
      <c r="U51" s="840"/>
      <c r="V51" s="840"/>
      <c r="W51" s="840"/>
      <c r="X51" s="840"/>
      <c r="Y51" s="302"/>
      <c r="Z51" s="185"/>
      <c r="AA51" s="185"/>
      <c r="AB51" s="186"/>
      <c r="AC51" s="380"/>
      <c r="AD51" s="185"/>
      <c r="AE51" s="185"/>
      <c r="AF51" s="185"/>
      <c r="AG51" s="185"/>
      <c r="AH51" s="185"/>
      <c r="AI51" s="343"/>
      <c r="AJ51" s="343"/>
      <c r="AK51" s="185"/>
      <c r="AL51" s="185"/>
      <c r="AM51" s="185"/>
      <c r="AN51" s="185"/>
      <c r="AO51" s="185"/>
      <c r="AP51" s="185"/>
      <c r="AQ51" s="186"/>
      <c r="AR51" s="48"/>
      <c r="AS51" s="67"/>
      <c r="AT51" s="67"/>
      <c r="AU51" s="67"/>
      <c r="AV51" s="67"/>
    </row>
    <row r="52" spans="1:48" ht="15.75" customHeight="1">
      <c r="A52" s="207"/>
      <c r="B52" s="567"/>
      <c r="C52" s="1136"/>
      <c r="D52" s="1136"/>
      <c r="E52" s="1136"/>
      <c r="F52" s="1136"/>
      <c r="G52" s="1136"/>
      <c r="H52" s="1136"/>
      <c r="I52" s="1136"/>
      <c r="J52" s="1136"/>
      <c r="K52" s="1136"/>
      <c r="L52" s="1136"/>
      <c r="M52" s="833"/>
      <c r="N52" s="834"/>
      <c r="O52" s="840"/>
      <c r="P52" s="840"/>
      <c r="Q52" s="840"/>
      <c r="R52" s="840"/>
      <c r="S52" s="840"/>
      <c r="T52" s="840"/>
      <c r="U52" s="840"/>
      <c r="V52" s="204"/>
      <c r="W52" s="840"/>
      <c r="X52" s="840"/>
      <c r="Y52" s="302"/>
      <c r="Z52" s="185"/>
      <c r="AA52" s="185"/>
      <c r="AB52" s="186"/>
      <c r="AC52" s="380"/>
      <c r="AD52" s="185"/>
      <c r="AE52" s="185"/>
      <c r="AF52" s="185"/>
      <c r="AG52" s="185"/>
      <c r="AH52" s="185"/>
      <c r="AI52" s="343"/>
      <c r="AJ52" s="343"/>
      <c r="AK52" s="185"/>
      <c r="AL52" s="185"/>
      <c r="AM52" s="185"/>
      <c r="AN52" s="185"/>
      <c r="AO52" s="185"/>
      <c r="AP52" s="185"/>
      <c r="AQ52" s="186"/>
      <c r="AR52" s="48"/>
      <c r="AS52" s="67"/>
      <c r="AT52" s="67"/>
      <c r="AU52" s="67"/>
      <c r="AV52" s="67"/>
    </row>
    <row r="53" spans="1:48" ht="15.75" customHeight="1">
      <c r="A53" s="207"/>
      <c r="B53" s="567"/>
      <c r="C53" s="1136"/>
      <c r="D53" s="1136"/>
      <c r="E53" s="1136"/>
      <c r="F53" s="1136"/>
      <c r="G53" s="1136"/>
      <c r="H53" s="1136"/>
      <c r="I53" s="1136"/>
      <c r="J53" s="1136"/>
      <c r="K53" s="1136"/>
      <c r="L53" s="1136"/>
      <c r="M53" s="833"/>
      <c r="N53" s="834"/>
      <c r="O53" s="840"/>
      <c r="P53" s="840"/>
      <c r="Q53" s="840"/>
      <c r="R53" s="840"/>
      <c r="S53" s="840"/>
      <c r="T53" s="840"/>
      <c r="U53" s="840"/>
      <c r="V53" s="840"/>
      <c r="W53" s="840"/>
      <c r="X53" s="840"/>
      <c r="Y53" s="302"/>
      <c r="Z53" s="185"/>
      <c r="AA53" s="185"/>
      <c r="AB53" s="186"/>
      <c r="AC53" s="380"/>
      <c r="AD53" s="185"/>
      <c r="AE53" s="185"/>
      <c r="AF53" s="185"/>
      <c r="AG53" s="185"/>
      <c r="AH53" s="185"/>
      <c r="AI53" s="343"/>
      <c r="AJ53" s="343"/>
      <c r="AK53" s="185"/>
      <c r="AL53" s="185"/>
      <c r="AM53" s="185"/>
      <c r="AN53" s="185"/>
      <c r="AO53" s="185"/>
      <c r="AP53" s="185"/>
      <c r="AQ53" s="186"/>
      <c r="AR53" s="48"/>
      <c r="AS53" s="67"/>
      <c r="AT53" s="67"/>
      <c r="AU53" s="67"/>
      <c r="AV53" s="67"/>
    </row>
    <row r="54" spans="1:48" ht="15.75" customHeight="1">
      <c r="A54" s="207"/>
      <c r="B54" s="567"/>
      <c r="C54" s="1136"/>
      <c r="D54" s="1136"/>
      <c r="E54" s="1136"/>
      <c r="F54" s="1136"/>
      <c r="G54" s="1136"/>
      <c r="H54" s="1136"/>
      <c r="I54" s="1136"/>
      <c r="J54" s="1136"/>
      <c r="K54" s="1136"/>
      <c r="L54" s="1136"/>
      <c r="M54" s="833"/>
      <c r="N54" s="834"/>
      <c r="O54" s="840"/>
      <c r="P54" s="840"/>
      <c r="Q54" s="840"/>
      <c r="R54" s="840"/>
      <c r="S54" s="840"/>
      <c r="T54" s="840"/>
      <c r="U54" s="840"/>
      <c r="V54" s="840"/>
      <c r="W54" s="840"/>
      <c r="X54" s="840"/>
      <c r="Y54" s="302"/>
      <c r="Z54" s="185"/>
      <c r="AA54" s="185"/>
      <c r="AB54" s="186"/>
      <c r="AC54" s="380"/>
      <c r="AD54" s="185"/>
      <c r="AE54" s="185"/>
      <c r="AF54" s="185"/>
      <c r="AG54" s="185"/>
      <c r="AH54" s="185"/>
      <c r="AI54" s="343"/>
      <c r="AJ54" s="343"/>
      <c r="AK54" s="185"/>
      <c r="AL54" s="185"/>
      <c r="AM54" s="185"/>
      <c r="AN54" s="185"/>
      <c r="AO54" s="185"/>
      <c r="AP54" s="185"/>
      <c r="AQ54" s="186"/>
      <c r="AR54" s="48"/>
      <c r="AS54" s="67"/>
      <c r="AT54" s="67"/>
      <c r="AU54" s="67"/>
      <c r="AV54" s="67"/>
    </row>
    <row r="55" spans="1:48" ht="15.75" customHeight="1">
      <c r="A55" s="207"/>
      <c r="B55" s="567"/>
      <c r="C55" s="1136"/>
      <c r="D55" s="1136"/>
      <c r="E55" s="1136"/>
      <c r="F55" s="1136"/>
      <c r="G55" s="1136"/>
      <c r="H55" s="1136"/>
      <c r="I55" s="1136"/>
      <c r="J55" s="1136"/>
      <c r="K55" s="1136"/>
      <c r="L55" s="1136"/>
      <c r="M55" s="833"/>
      <c r="N55" s="834"/>
      <c r="O55" s="840"/>
      <c r="P55" s="840"/>
      <c r="Q55" s="840"/>
      <c r="R55" s="840"/>
      <c r="S55" s="840"/>
      <c r="T55" s="840"/>
      <c r="U55" s="840"/>
      <c r="V55" s="840"/>
      <c r="W55" s="840"/>
      <c r="X55" s="840"/>
      <c r="Y55" s="302"/>
      <c r="Z55" s="185"/>
      <c r="AA55" s="185"/>
      <c r="AB55" s="186"/>
      <c r="AC55" s="380"/>
      <c r="AD55" s="185"/>
      <c r="AE55" s="185"/>
      <c r="AF55" s="185"/>
      <c r="AG55" s="185"/>
      <c r="AH55" s="185"/>
      <c r="AI55" s="343"/>
      <c r="AJ55" s="343"/>
      <c r="AK55" s="185"/>
      <c r="AL55" s="185"/>
      <c r="AM55" s="185"/>
      <c r="AN55" s="185"/>
      <c r="AO55" s="185"/>
      <c r="AP55" s="185"/>
      <c r="AQ55" s="186"/>
      <c r="AR55" s="48"/>
      <c r="AS55" s="67"/>
      <c r="AT55" s="67"/>
      <c r="AU55" s="67"/>
      <c r="AV55" s="67"/>
    </row>
    <row r="56" spans="1:48" ht="15.75" customHeight="1">
      <c r="A56" s="207"/>
      <c r="B56" s="567"/>
      <c r="C56" s="1136"/>
      <c r="D56" s="1136"/>
      <c r="E56" s="1136"/>
      <c r="F56" s="1136"/>
      <c r="G56" s="1136"/>
      <c r="H56" s="1136"/>
      <c r="I56" s="1136"/>
      <c r="J56" s="1136"/>
      <c r="K56" s="1136"/>
      <c r="L56" s="1136"/>
      <c r="M56" s="833"/>
      <c r="N56" s="834"/>
      <c r="O56" s="840"/>
      <c r="P56" s="840"/>
      <c r="Q56" s="840"/>
      <c r="R56" s="840"/>
      <c r="S56" s="840"/>
      <c r="T56" s="840"/>
      <c r="U56" s="840"/>
      <c r="V56" s="840"/>
      <c r="W56" s="840"/>
      <c r="X56" s="840"/>
      <c r="Y56" s="302"/>
      <c r="Z56" s="185"/>
      <c r="AA56" s="185"/>
      <c r="AB56" s="186"/>
      <c r="AC56" s="380"/>
      <c r="AD56" s="185"/>
      <c r="AE56" s="185"/>
      <c r="AF56" s="185"/>
      <c r="AG56" s="185"/>
      <c r="AH56" s="185"/>
      <c r="AI56" s="343"/>
      <c r="AJ56" s="343"/>
      <c r="AK56" s="185"/>
      <c r="AL56" s="185"/>
      <c r="AM56" s="185"/>
      <c r="AN56" s="185"/>
      <c r="AO56" s="185"/>
      <c r="AP56" s="185"/>
      <c r="AQ56" s="186"/>
      <c r="AR56" s="48"/>
      <c r="AS56" s="67"/>
      <c r="AT56" s="67"/>
      <c r="AU56" s="67"/>
      <c r="AV56" s="67"/>
    </row>
    <row r="57" spans="1:48" ht="15.75" customHeight="1">
      <c r="A57" s="207"/>
      <c r="B57" s="567"/>
      <c r="C57" s="835"/>
      <c r="D57" s="835"/>
      <c r="E57" s="835"/>
      <c r="F57" s="835"/>
      <c r="G57" s="835"/>
      <c r="H57" s="835"/>
      <c r="I57" s="835"/>
      <c r="J57" s="835"/>
      <c r="K57" s="835"/>
      <c r="L57" s="835"/>
      <c r="M57" s="833"/>
      <c r="N57" s="834"/>
      <c r="O57" s="840"/>
      <c r="P57" s="840"/>
      <c r="Q57" s="840"/>
      <c r="R57" s="840"/>
      <c r="S57" s="840"/>
      <c r="T57" s="840"/>
      <c r="U57" s="840"/>
      <c r="V57" s="840"/>
      <c r="W57" s="840"/>
      <c r="X57" s="840"/>
      <c r="Y57" s="302"/>
      <c r="Z57" s="185"/>
      <c r="AA57" s="185"/>
      <c r="AB57" s="186"/>
      <c r="AC57" s="380"/>
      <c r="AD57" s="185"/>
      <c r="AE57" s="185"/>
      <c r="AF57" s="185"/>
      <c r="AG57" s="185"/>
      <c r="AH57" s="185"/>
      <c r="AI57" s="343"/>
      <c r="AJ57" s="343"/>
      <c r="AK57" s="185"/>
      <c r="AL57" s="185"/>
      <c r="AM57" s="185"/>
      <c r="AN57" s="185"/>
      <c r="AO57" s="185"/>
      <c r="AP57" s="185"/>
      <c r="AQ57" s="186"/>
      <c r="AR57" s="48"/>
      <c r="AS57" s="67"/>
      <c r="AT57" s="67"/>
      <c r="AU57" s="67"/>
      <c r="AV57" s="67"/>
    </row>
    <row r="58" spans="1:48" ht="15.75" customHeight="1">
      <c r="A58" s="207"/>
      <c r="B58" s="567"/>
      <c r="C58" s="835"/>
      <c r="D58" s="835"/>
      <c r="E58" s="835"/>
      <c r="F58" s="835"/>
      <c r="G58" s="835"/>
      <c r="H58" s="835"/>
      <c r="I58" s="835"/>
      <c r="J58" s="835"/>
      <c r="K58" s="835"/>
      <c r="L58" s="835"/>
      <c r="M58" s="833"/>
      <c r="N58" s="834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302"/>
      <c r="Z58" s="185"/>
      <c r="AA58" s="185"/>
      <c r="AB58" s="186"/>
      <c r="AC58" s="380"/>
      <c r="AD58" s="185"/>
      <c r="AE58" s="185"/>
      <c r="AF58" s="185"/>
      <c r="AG58" s="185"/>
      <c r="AH58" s="185"/>
      <c r="AI58" s="343"/>
      <c r="AJ58" s="343"/>
      <c r="AK58" s="185"/>
      <c r="AL58" s="185"/>
      <c r="AM58" s="185"/>
      <c r="AN58" s="185"/>
      <c r="AO58" s="185"/>
      <c r="AP58" s="185"/>
      <c r="AQ58" s="186"/>
      <c r="AR58" s="4"/>
      <c r="AS58" s="67"/>
      <c r="AT58" s="67"/>
      <c r="AU58" s="67"/>
      <c r="AV58" s="67"/>
    </row>
    <row r="59" spans="1:48" ht="15.75" customHeight="1" thickBot="1">
      <c r="A59" s="207"/>
      <c r="B59" s="770"/>
      <c r="C59" s="644"/>
      <c r="D59" s="644"/>
      <c r="E59" s="645"/>
      <c r="F59" s="645"/>
      <c r="G59" s="645"/>
      <c r="H59" s="645"/>
      <c r="I59" s="645"/>
      <c r="J59" s="644"/>
      <c r="K59" s="644"/>
      <c r="L59" s="644"/>
      <c r="M59" s="1188"/>
      <c r="N59" s="1189"/>
      <c r="O59" s="1187"/>
      <c r="P59" s="1187"/>
      <c r="Q59" s="1187"/>
      <c r="R59" s="1187"/>
      <c r="S59" s="1187"/>
      <c r="T59" s="1187"/>
      <c r="U59" s="1187"/>
      <c r="V59" s="1187"/>
      <c r="W59" s="1187"/>
      <c r="X59" s="1187"/>
      <c r="Y59" s="384"/>
      <c r="Z59" s="385"/>
      <c r="AA59" s="385"/>
      <c r="AB59" s="386"/>
      <c r="AC59" s="384"/>
      <c r="AD59" s="385"/>
      <c r="AE59" s="385"/>
      <c r="AF59" s="385"/>
      <c r="AG59" s="385"/>
      <c r="AH59" s="387"/>
      <c r="AI59" s="385"/>
      <c r="AJ59" s="385"/>
      <c r="AK59" s="385"/>
      <c r="AL59" s="385"/>
      <c r="AM59" s="385"/>
      <c r="AN59" s="385"/>
      <c r="AO59" s="385"/>
      <c r="AP59" s="385"/>
      <c r="AQ59" s="386"/>
      <c r="AR59" s="4"/>
      <c r="AS59" s="67"/>
      <c r="AT59" s="67"/>
      <c r="AU59" s="67"/>
      <c r="AV59" s="67"/>
    </row>
    <row r="60" spans="1:48" ht="19.5" thickTop="1">
      <c r="B60" s="641"/>
      <c r="C60" s="381"/>
      <c r="D60" s="381"/>
      <c r="E60" s="298"/>
      <c r="F60" s="1198" t="s">
        <v>181</v>
      </c>
      <c r="G60" s="1198"/>
      <c r="H60" s="1198"/>
      <c r="I60" s="1198"/>
      <c r="J60" s="1198"/>
      <c r="K60" s="298"/>
      <c r="L60" s="298"/>
      <c r="M60" s="298"/>
      <c r="N60" s="298"/>
      <c r="O60" s="298"/>
      <c r="P60" s="382"/>
      <c r="Q60" s="298"/>
      <c r="R60" s="843"/>
      <c r="S60" s="1191" t="s">
        <v>177</v>
      </c>
      <c r="T60" s="1191"/>
      <c r="U60" s="1191"/>
      <c r="V60" s="1191"/>
      <c r="W60" s="1191"/>
      <c r="X60" s="1191"/>
      <c r="Y60" s="383" t="s">
        <v>9</v>
      </c>
      <c r="Z60" s="383"/>
      <c r="AA60" s="383"/>
      <c r="AB60" s="52"/>
      <c r="AC60" s="52"/>
      <c r="AD60" s="52"/>
      <c r="AE60" s="5"/>
      <c r="AF60" s="5"/>
      <c r="AG60" s="208"/>
      <c r="AH60" s="1146" t="s">
        <v>22</v>
      </c>
      <c r="AI60" s="1147"/>
      <c r="AJ60" s="1147"/>
      <c r="AK60" s="1147"/>
      <c r="AL60" s="1147"/>
      <c r="AM60" s="1147"/>
      <c r="AN60" s="1147"/>
      <c r="AO60" s="1147"/>
      <c r="AP60" s="1147"/>
      <c r="AQ60" s="1148"/>
    </row>
    <row r="61" spans="1:48" ht="18.75">
      <c r="B61" s="29"/>
      <c r="C61" s="45"/>
      <c r="D61" s="30"/>
      <c r="E61" s="40"/>
      <c r="F61" s="55"/>
      <c r="G61" s="243"/>
      <c r="H61" s="243"/>
      <c r="I61" s="243"/>
      <c r="J61" s="298"/>
      <c r="K61" s="298" t="s">
        <v>9</v>
      </c>
      <c r="L61" s="298"/>
      <c r="M61" s="298"/>
      <c r="N61" s="298"/>
      <c r="O61" s="40"/>
      <c r="P61" s="41"/>
      <c r="Q61" s="42"/>
      <c r="R61" s="298"/>
      <c r="S61" s="233"/>
      <c r="T61" s="233"/>
      <c r="U61" s="233"/>
      <c r="V61" s="233"/>
      <c r="W61" s="233"/>
      <c r="X61" s="231"/>
      <c r="Y61" s="31"/>
      <c r="Z61" s="31"/>
      <c r="AA61" s="31"/>
      <c r="AB61" s="31"/>
      <c r="AC61" s="31"/>
      <c r="AD61" s="31"/>
      <c r="AE61" s="5"/>
      <c r="AF61" s="5"/>
      <c r="AG61" s="208"/>
      <c r="AH61" s="1149" t="s">
        <v>8</v>
      </c>
      <c r="AI61" s="1150"/>
      <c r="AJ61" s="1151"/>
      <c r="AK61" s="1152"/>
      <c r="AL61" s="1153"/>
      <c r="AM61" s="1153"/>
      <c r="AN61" s="1153"/>
      <c r="AO61" s="1153"/>
      <c r="AP61" s="1153"/>
      <c r="AQ61" s="1154"/>
    </row>
    <row r="62" spans="1:48" ht="18.75">
      <c r="B62" s="14"/>
      <c r="C62" s="5"/>
      <c r="D62" s="5"/>
      <c r="E62" s="1122"/>
      <c r="F62" s="1122"/>
      <c r="G62" s="1122"/>
      <c r="H62" s="1122"/>
      <c r="I62" s="1122"/>
      <c r="J62" s="1122"/>
      <c r="K62" s="1122"/>
      <c r="L62" s="40"/>
      <c r="M62" s="40"/>
      <c r="N62" s="40"/>
      <c r="O62" s="40"/>
      <c r="P62" s="41"/>
      <c r="Q62" s="42"/>
      <c r="R62" s="42"/>
      <c r="S62" s="1191"/>
      <c r="T62" s="1191"/>
      <c r="U62" s="1191"/>
      <c r="V62" s="1191"/>
      <c r="W62" s="1191"/>
      <c r="X62" s="1191"/>
      <c r="Y62" s="299"/>
      <c r="Z62" s="269"/>
      <c r="AA62" s="299"/>
      <c r="AB62" s="299" t="s">
        <v>9</v>
      </c>
      <c r="AC62" s="299"/>
      <c r="AD62" s="299"/>
      <c r="AE62" s="5"/>
      <c r="AF62" s="5"/>
      <c r="AG62" s="208"/>
      <c r="AH62" s="1149" t="s">
        <v>7</v>
      </c>
      <c r="AI62" s="1150"/>
      <c r="AJ62" s="1151"/>
      <c r="AK62" s="1152"/>
      <c r="AL62" s="1153"/>
      <c r="AM62" s="1153"/>
      <c r="AN62" s="1153"/>
      <c r="AO62" s="1153"/>
      <c r="AP62" s="1153"/>
      <c r="AQ62" s="1154"/>
    </row>
    <row r="63" spans="1:48" ht="18.75">
      <c r="B63" s="14"/>
      <c r="C63" s="1122" t="s">
        <v>1462</v>
      </c>
      <c r="D63" s="1122"/>
      <c r="E63" s="1122"/>
      <c r="F63" s="1122"/>
      <c r="G63" s="1122"/>
      <c r="H63" s="1122"/>
      <c r="I63" s="1122"/>
      <c r="J63" s="1122"/>
      <c r="K63" s="1122"/>
      <c r="L63" s="1122"/>
      <c r="M63" s="1122"/>
      <c r="N63" s="40"/>
      <c r="O63" s="40"/>
      <c r="P63" s="41"/>
      <c r="Q63" s="42"/>
      <c r="R63" s="1122"/>
      <c r="S63" s="1122"/>
      <c r="T63" s="1122"/>
      <c r="U63" s="1122"/>
      <c r="V63" s="1122"/>
      <c r="W63" s="1122"/>
      <c r="X63" s="1122"/>
      <c r="Y63" s="299"/>
      <c r="Z63" s="299"/>
      <c r="AA63" s="299"/>
      <c r="AB63" s="299"/>
      <c r="AC63" s="299"/>
      <c r="AD63" s="299"/>
      <c r="AE63" s="5"/>
      <c r="AF63" s="5"/>
      <c r="AG63" s="208"/>
      <c r="AH63" s="1149" t="s">
        <v>201</v>
      </c>
      <c r="AI63" s="1150"/>
      <c r="AJ63" s="1151"/>
      <c r="AK63" s="1152"/>
      <c r="AL63" s="1153"/>
      <c r="AM63" s="1153"/>
      <c r="AN63" s="1153"/>
      <c r="AO63" s="1153"/>
      <c r="AP63" s="1153"/>
      <c r="AQ63" s="1154"/>
    </row>
    <row r="64" spans="1:48" ht="18.75" customHeight="1">
      <c r="B64" s="32"/>
      <c r="C64" s="45"/>
      <c r="D64" s="5"/>
      <c r="E64" s="1122"/>
      <c r="F64" s="1122"/>
      <c r="G64" s="1122"/>
      <c r="H64" s="1122"/>
      <c r="I64" s="1122"/>
      <c r="J64" s="1122"/>
      <c r="K64" s="1122"/>
      <c r="L64" s="149"/>
      <c r="M64" s="40"/>
      <c r="N64" s="68"/>
      <c r="O64" s="40"/>
      <c r="P64" s="41"/>
      <c r="Q64" s="40"/>
      <c r="R64" s="1122"/>
      <c r="S64" s="1122"/>
      <c r="T64" s="1122"/>
      <c r="U64" s="1122"/>
      <c r="V64" s="1122"/>
      <c r="W64" s="1122"/>
      <c r="X64" s="1122"/>
      <c r="Y64" s="838"/>
      <c r="Z64" s="838"/>
      <c r="AA64" s="838"/>
      <c r="AB64" s="299"/>
      <c r="AC64" s="299"/>
      <c r="AD64" s="299"/>
      <c r="AE64" s="5"/>
      <c r="AF64" s="5"/>
      <c r="AG64" s="208"/>
      <c r="AH64" s="1158" t="s">
        <v>666</v>
      </c>
      <c r="AI64" s="1159"/>
      <c r="AJ64" s="1160"/>
      <c r="AK64" s="1140"/>
      <c r="AL64" s="1141"/>
      <c r="AM64" s="1141"/>
      <c r="AN64" s="1141"/>
      <c r="AO64" s="1141"/>
      <c r="AP64" s="1141"/>
      <c r="AQ64" s="1142"/>
    </row>
    <row r="65" spans="2:43" ht="18.75">
      <c r="B65" s="33"/>
      <c r="C65" s="34"/>
      <c r="D65" s="34"/>
      <c r="E65" s="245"/>
      <c r="F65" s="233"/>
      <c r="G65" s="233"/>
      <c r="H65" s="233"/>
      <c r="I65" s="233"/>
      <c r="J65" s="233"/>
      <c r="K65" s="231"/>
      <c r="L65" s="43"/>
      <c r="M65" s="43"/>
      <c r="N65" s="43"/>
      <c r="O65" s="40"/>
      <c r="P65" s="40"/>
      <c r="Q65" s="40"/>
      <c r="R65" s="245"/>
      <c r="S65" s="233"/>
      <c r="T65" s="233"/>
      <c r="U65" s="233"/>
      <c r="V65" s="233"/>
      <c r="W65" s="233"/>
      <c r="X65" s="231"/>
      <c r="Y65" s="1018"/>
      <c r="Z65" s="1018"/>
      <c r="AA65" s="1018"/>
      <c r="AB65" s="1018"/>
      <c r="AC65" s="1018"/>
      <c r="AD65" s="1018"/>
      <c r="AE65" s="5"/>
      <c r="AF65" s="5"/>
      <c r="AG65" s="208"/>
      <c r="AH65" s="1158" t="s">
        <v>202</v>
      </c>
      <c r="AI65" s="1159"/>
      <c r="AJ65" s="1160"/>
      <c r="AK65" s="1155"/>
      <c r="AL65" s="1156"/>
      <c r="AM65" s="1156"/>
      <c r="AN65" s="1156"/>
      <c r="AO65" s="1156"/>
      <c r="AP65" s="1156"/>
      <c r="AQ65" s="1157"/>
    </row>
    <row r="66" spans="2:43" ht="19.5" thickBot="1">
      <c r="B66" s="35"/>
      <c r="C66" s="36"/>
      <c r="D66" s="1057" t="s">
        <v>1461</v>
      </c>
      <c r="E66" s="1057"/>
      <c r="F66" s="1057"/>
      <c r="G66" s="1057"/>
      <c r="H66" s="1057"/>
      <c r="I66" s="1057"/>
      <c r="J66" s="1057"/>
      <c r="K66" s="1057"/>
      <c r="L66" s="1057"/>
      <c r="M66" s="964"/>
      <c r="N66" s="964"/>
      <c r="O66" s="44"/>
      <c r="P66" s="44"/>
      <c r="Q66" s="44"/>
      <c r="R66" s="1057" t="s">
        <v>1444</v>
      </c>
      <c r="S66" s="1057"/>
      <c r="T66" s="1057"/>
      <c r="U66" s="1057"/>
      <c r="V66" s="1057"/>
      <c r="W66" s="1057"/>
      <c r="X66" s="1057"/>
      <c r="Y66" s="239"/>
      <c r="Z66" s="36"/>
      <c r="AA66" s="36"/>
      <c r="AB66" s="24"/>
      <c r="AC66" s="24"/>
      <c r="AD66" s="24"/>
      <c r="AE66" s="54"/>
      <c r="AF66" s="54"/>
      <c r="AG66" s="268"/>
      <c r="AH66" s="1137" t="s">
        <v>12</v>
      </c>
      <c r="AI66" s="1138"/>
      <c r="AJ66" s="1139"/>
      <c r="AK66" s="1143"/>
      <c r="AL66" s="1144"/>
      <c r="AM66" s="1144"/>
      <c r="AN66" s="1144"/>
      <c r="AO66" s="1144"/>
      <c r="AP66" s="1144"/>
      <c r="AQ66" s="1145"/>
    </row>
  </sheetData>
  <dataConsolidate/>
  <mergeCells count="146">
    <mergeCell ref="C34:L34"/>
    <mergeCell ref="C35:L35"/>
    <mergeCell ref="R66:X66"/>
    <mergeCell ref="C40:L40"/>
    <mergeCell ref="C21:L21"/>
    <mergeCell ref="M21:N21"/>
    <mergeCell ref="M22:N22"/>
    <mergeCell ref="M24:N24"/>
    <mergeCell ref="C30:L30"/>
    <mergeCell ref="C42:L42"/>
    <mergeCell ref="O40:X40"/>
    <mergeCell ref="C41:L41"/>
    <mergeCell ref="C32:L32"/>
    <mergeCell ref="O38:X38"/>
    <mergeCell ref="M41:N41"/>
    <mergeCell ref="M32:N32"/>
    <mergeCell ref="E62:K62"/>
    <mergeCell ref="C50:L50"/>
    <mergeCell ref="E64:K64"/>
    <mergeCell ref="R63:X63"/>
    <mergeCell ref="C63:M63"/>
    <mergeCell ref="C31:L31"/>
    <mergeCell ref="C33:L33"/>
    <mergeCell ref="F60:J60"/>
    <mergeCell ref="C51:L51"/>
    <mergeCell ref="S62:X62"/>
    <mergeCell ref="C52:L52"/>
    <mergeCell ref="C49:L49"/>
    <mergeCell ref="M36:N40"/>
    <mergeCell ref="S60:X60"/>
    <mergeCell ref="C53:L53"/>
    <mergeCell ref="C54:L54"/>
    <mergeCell ref="C55:L55"/>
    <mergeCell ref="C56:L56"/>
    <mergeCell ref="C38:L38"/>
    <mergeCell ref="C46:L46"/>
    <mergeCell ref="C47:L47"/>
    <mergeCell ref="C37:L37"/>
    <mergeCell ref="AG24:AP24"/>
    <mergeCell ref="AG25:AP25"/>
    <mergeCell ref="AG28:AP28"/>
    <mergeCell ref="AG29:AP29"/>
    <mergeCell ref="AG36:AP36"/>
    <mergeCell ref="O59:X59"/>
    <mergeCell ref="M59:N59"/>
    <mergeCell ref="AG37:AP37"/>
    <mergeCell ref="AG38:AP38"/>
    <mergeCell ref="C28:L28"/>
    <mergeCell ref="C29:L29"/>
    <mergeCell ref="Y21:AB21"/>
    <mergeCell ref="AP12:AQ12"/>
    <mergeCell ref="K12:N12"/>
    <mergeCell ref="C48:L48"/>
    <mergeCell ref="M23:N23"/>
    <mergeCell ref="C25:L25"/>
    <mergeCell ref="C24:L24"/>
    <mergeCell ref="M27:N27"/>
    <mergeCell ref="M33:N33"/>
    <mergeCell ref="O33:X33"/>
    <mergeCell ref="C12:F12"/>
    <mergeCell ref="G12:J12"/>
    <mergeCell ref="AO12:AO13"/>
    <mergeCell ref="AO16:AQ16"/>
    <mergeCell ref="Y12:Z12"/>
    <mergeCell ref="C23:L23"/>
    <mergeCell ref="C39:L39"/>
    <mergeCell ref="C43:L43"/>
    <mergeCell ref="C44:L44"/>
    <mergeCell ref="C45:L45"/>
    <mergeCell ref="AC21:AQ21"/>
    <mergeCell ref="O21:X21"/>
    <mergeCell ref="AH66:AJ66"/>
    <mergeCell ref="AK64:AQ64"/>
    <mergeCell ref="AK66:AQ66"/>
    <mergeCell ref="AH60:AQ60"/>
    <mergeCell ref="AH61:AJ61"/>
    <mergeCell ref="AK61:AQ61"/>
    <mergeCell ref="AH62:AJ62"/>
    <mergeCell ref="AK62:AQ62"/>
    <mergeCell ref="AK65:AQ65"/>
    <mergeCell ref="AH63:AJ63"/>
    <mergeCell ref="AK63:AQ63"/>
    <mergeCell ref="AH65:AJ65"/>
    <mergeCell ref="AH64:AJ64"/>
    <mergeCell ref="W12:X12"/>
    <mergeCell ref="M34:N34"/>
    <mergeCell ref="O41:X41"/>
    <mergeCell ref="C22:L22"/>
    <mergeCell ref="AL7:AM8"/>
    <mergeCell ref="Y65:AD65"/>
    <mergeCell ref="R64:X64"/>
    <mergeCell ref="B11:N11"/>
    <mergeCell ref="B12:B13"/>
    <mergeCell ref="AL12:AN12"/>
    <mergeCell ref="Y11:AD11"/>
    <mergeCell ref="O12:P12"/>
    <mergeCell ref="AJ12:AK12"/>
    <mergeCell ref="AE12:AE13"/>
    <mergeCell ref="AF12:AG12"/>
    <mergeCell ref="AH12:AI12"/>
    <mergeCell ref="O11:V11"/>
    <mergeCell ref="AC12:AD12"/>
    <mergeCell ref="AE11:AN11"/>
    <mergeCell ref="AG7:AH7"/>
    <mergeCell ref="AB7:AC7"/>
    <mergeCell ref="W7:Y7"/>
    <mergeCell ref="C26:L26"/>
    <mergeCell ref="C27:L27"/>
    <mergeCell ref="O7:R7"/>
    <mergeCell ref="AO11:AQ11"/>
    <mergeCell ref="AP10:AQ10"/>
    <mergeCell ref="AP9:AQ9"/>
    <mergeCell ref="AL10:AM10"/>
    <mergeCell ref="AN9:AO9"/>
    <mergeCell ref="AN10:AO10"/>
    <mergeCell ref="AN1:AQ1"/>
    <mergeCell ref="AN2:AQ2"/>
    <mergeCell ref="AN3:AQ3"/>
    <mergeCell ref="AN4:AQ4"/>
    <mergeCell ref="AL9:AM9"/>
    <mergeCell ref="AN7:AQ7"/>
    <mergeCell ref="W11:X11"/>
    <mergeCell ref="D66:L66"/>
    <mergeCell ref="E2:AE2"/>
    <mergeCell ref="E3:AE4"/>
    <mergeCell ref="C5:G5"/>
    <mergeCell ref="J5:K5"/>
    <mergeCell ref="G7:H7"/>
    <mergeCell ref="I7:J7"/>
    <mergeCell ref="K7:L7"/>
    <mergeCell ref="AA12:AB12"/>
    <mergeCell ref="Q12:V12"/>
    <mergeCell ref="C7:D7"/>
    <mergeCell ref="E7:F7"/>
    <mergeCell ref="S7:T7"/>
    <mergeCell ref="P5:R5"/>
    <mergeCell ref="B6:AQ6"/>
    <mergeCell ref="AD7:AF7"/>
    <mergeCell ref="B7:B8"/>
    <mergeCell ref="AN8:AO8"/>
    <mergeCell ref="AP8:AQ8"/>
    <mergeCell ref="AI7:AK7"/>
    <mergeCell ref="U7:V7"/>
    <mergeCell ref="Z7:AA7"/>
    <mergeCell ref="M7:N7"/>
    <mergeCell ref="H5:I5"/>
  </mergeCells>
  <printOptions horizontalCentered="1" verticalCentered="1"/>
  <pageMargins left="0" right="0" top="0.5" bottom="0.25" header="0.3" footer="0.3"/>
  <pageSetup paperSize="9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AP80"/>
  <sheetViews>
    <sheetView showWhiteSpace="0" view="pageBreakPreview" zoomScale="69" zoomScaleNormal="85" zoomScaleSheetLayoutView="69" workbookViewId="0">
      <selection activeCell="AF2" sqref="AF2"/>
    </sheetView>
  </sheetViews>
  <sheetFormatPr defaultColWidth="9.140625" defaultRowHeight="15"/>
  <cols>
    <col min="1" max="1" width="9.28515625" style="48" customWidth="1"/>
    <col min="2" max="9" width="5.7109375" style="48" customWidth="1"/>
    <col min="10" max="10" width="5.28515625" style="48" customWidth="1"/>
    <col min="11" max="11" width="6.140625" style="48" customWidth="1"/>
    <col min="12" max="13" width="5.7109375" style="48" customWidth="1"/>
    <col min="14" max="14" width="7.42578125" style="48" customWidth="1"/>
    <col min="15" max="15" width="7.7109375" style="48" customWidth="1"/>
    <col min="16" max="18" width="5.7109375" style="48" customWidth="1"/>
    <col min="19" max="19" width="6.85546875" style="48" customWidth="1"/>
    <col min="20" max="21" width="5.7109375" style="48" customWidth="1"/>
    <col min="22" max="22" width="6.140625" style="48" customWidth="1"/>
    <col min="23" max="23" width="7" style="48" customWidth="1"/>
    <col min="24" max="24" width="6.140625" style="48" customWidth="1"/>
    <col min="25" max="29" width="5.7109375" style="48" customWidth="1"/>
    <col min="30" max="30" width="7" style="48" customWidth="1"/>
    <col min="31" max="31" width="6.85546875" style="48" customWidth="1"/>
    <col min="32" max="32" width="7.140625" style="48" customWidth="1"/>
    <col min="33" max="33" width="7.42578125" style="48" customWidth="1"/>
    <col min="34" max="34" width="6.42578125" style="48" customWidth="1"/>
    <col min="35" max="37" width="5.7109375" style="48" customWidth="1"/>
    <col min="38" max="38" width="6.140625" style="48" customWidth="1"/>
    <col min="39" max="39" width="6.7109375" style="48" customWidth="1"/>
    <col min="40" max="40" width="6.42578125" style="48" customWidth="1"/>
    <col min="41" max="41" width="10.85546875" style="2" customWidth="1"/>
    <col min="42" max="42" width="12" style="2" customWidth="1"/>
    <col min="43" max="16384" width="9.140625" style="48"/>
  </cols>
  <sheetData>
    <row r="1" spans="1:42" ht="15.75" customHeight="1">
      <c r="A1" s="7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7" t="s">
        <v>0</v>
      </c>
      <c r="AL1" s="22"/>
      <c r="AM1" s="1275" t="s">
        <v>16</v>
      </c>
      <c r="AN1" s="1276"/>
      <c r="AO1" s="1276"/>
      <c r="AP1" s="1277"/>
    </row>
    <row r="2" spans="1:42" ht="16.5" customHeight="1">
      <c r="A2" s="11"/>
      <c r="B2" s="12"/>
      <c r="C2" s="12"/>
      <c r="D2" s="1058" t="s">
        <v>23</v>
      </c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  <c r="Y2" s="1058"/>
      <c r="Z2" s="1058"/>
      <c r="AA2" s="1058"/>
      <c r="AB2" s="1058"/>
      <c r="AC2" s="1058"/>
      <c r="AD2" s="1058"/>
      <c r="AE2" s="20"/>
      <c r="AF2" s="20"/>
      <c r="AG2" s="20"/>
      <c r="AH2" s="5"/>
      <c r="AI2" s="5"/>
      <c r="AJ2" s="5"/>
      <c r="AK2" s="18" t="s">
        <v>1</v>
      </c>
      <c r="AL2" s="19"/>
      <c r="AM2" s="1278"/>
      <c r="AN2" s="1279"/>
      <c r="AO2" s="1279"/>
      <c r="AP2" s="1280"/>
    </row>
    <row r="3" spans="1:42" ht="12" customHeight="1">
      <c r="A3" s="252"/>
      <c r="B3" s="13"/>
      <c r="C3" s="5"/>
      <c r="D3" s="1058" t="s">
        <v>29</v>
      </c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21"/>
      <c r="AF3" s="21"/>
      <c r="AG3" s="21"/>
      <c r="AH3" s="5"/>
      <c r="AI3" s="5"/>
      <c r="AJ3" s="5"/>
      <c r="AK3" s="18" t="s">
        <v>2</v>
      </c>
      <c r="AL3" s="19"/>
      <c r="AM3" s="1281" t="s">
        <v>3</v>
      </c>
      <c r="AN3" s="1282"/>
      <c r="AO3" s="1282"/>
      <c r="AP3" s="1283"/>
    </row>
    <row r="4" spans="1:42" ht="15.95" customHeight="1" thickBot="1">
      <c r="A4" s="253"/>
      <c r="B4" s="95"/>
      <c r="C4" s="54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1059"/>
      <c r="T4" s="1059"/>
      <c r="U4" s="1059"/>
      <c r="V4" s="1059"/>
      <c r="W4" s="1059"/>
      <c r="X4" s="1059"/>
      <c r="Y4" s="1059"/>
      <c r="Z4" s="1059"/>
      <c r="AA4" s="1059"/>
      <c r="AB4" s="1059"/>
      <c r="AC4" s="1059"/>
      <c r="AD4" s="1059"/>
      <c r="AE4" s="119"/>
      <c r="AF4" s="119"/>
      <c r="AG4" s="119"/>
      <c r="AH4" s="54"/>
      <c r="AI4" s="54"/>
      <c r="AJ4" s="54"/>
      <c r="AK4" s="120" t="s">
        <v>4</v>
      </c>
      <c r="AL4" s="121"/>
      <c r="AM4" s="1284" t="s">
        <v>5</v>
      </c>
      <c r="AN4" s="1285"/>
      <c r="AO4" s="1285"/>
      <c r="AP4" s="1286"/>
    </row>
    <row r="5" spans="1:42" ht="20.100000000000001" customHeight="1">
      <c r="A5" s="254" t="s">
        <v>15</v>
      </c>
      <c r="B5" s="1290">
        <v>43774</v>
      </c>
      <c r="C5" s="1290"/>
      <c r="D5" s="1290"/>
      <c r="E5" s="1290"/>
      <c r="F5" s="1290"/>
      <c r="G5" s="1291" t="s">
        <v>1503</v>
      </c>
      <c r="H5" s="1292"/>
      <c r="I5" s="1291"/>
      <c r="J5" s="1291"/>
      <c r="K5" s="112"/>
      <c r="L5" s="113"/>
      <c r="M5" s="114" t="s">
        <v>17</v>
      </c>
      <c r="N5" s="114"/>
      <c r="O5" s="1291" t="s">
        <v>140</v>
      </c>
      <c r="P5" s="1291"/>
      <c r="Q5" s="1291"/>
      <c r="R5" s="94"/>
      <c r="S5" s="94"/>
      <c r="T5" s="115"/>
      <c r="U5" s="94"/>
      <c r="V5" s="94"/>
      <c r="W5" s="94"/>
      <c r="X5" s="94"/>
      <c r="Y5" s="154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6"/>
      <c r="AK5" s="117"/>
      <c r="AL5" s="117"/>
      <c r="AM5" s="117"/>
      <c r="AN5" s="117"/>
      <c r="AO5" s="117"/>
      <c r="AP5" s="118"/>
    </row>
    <row r="6" spans="1:42" ht="51.75" customHeight="1" thickBot="1">
      <c r="A6" s="1302" t="s">
        <v>649</v>
      </c>
      <c r="B6" s="1303"/>
      <c r="C6" s="1303"/>
      <c r="D6" s="1303"/>
      <c r="E6" s="1303"/>
      <c r="F6" s="1303"/>
      <c r="G6" s="1303"/>
      <c r="H6" s="1303"/>
      <c r="I6" s="1303"/>
      <c r="J6" s="1303"/>
      <c r="K6" s="1303"/>
      <c r="L6" s="1303"/>
      <c r="M6" s="1303"/>
      <c r="N6" s="1303"/>
      <c r="O6" s="1303"/>
      <c r="P6" s="1303"/>
      <c r="Q6" s="1303"/>
      <c r="R6" s="1303"/>
      <c r="S6" s="1303"/>
      <c r="T6" s="1303"/>
      <c r="U6" s="1303"/>
      <c r="V6" s="1303"/>
      <c r="W6" s="1303"/>
      <c r="X6" s="1303"/>
      <c r="Y6" s="1303"/>
      <c r="Z6" s="1303"/>
      <c r="AA6" s="1303"/>
      <c r="AB6" s="1303"/>
      <c r="AC6" s="1303"/>
      <c r="AD6" s="1303"/>
      <c r="AE6" s="1303"/>
      <c r="AF6" s="1303"/>
      <c r="AG6" s="1303"/>
      <c r="AH6" s="1303"/>
      <c r="AI6" s="1303"/>
      <c r="AJ6" s="1303"/>
      <c r="AK6" s="1303"/>
      <c r="AL6" s="1303"/>
      <c r="AM6" s="1303"/>
      <c r="AN6" s="1303"/>
      <c r="AO6" s="1303"/>
      <c r="AP6" s="1304"/>
    </row>
    <row r="7" spans="1:42" s="10" customFormat="1" ht="60.75" customHeight="1">
      <c r="A7" s="1305" t="s">
        <v>18</v>
      </c>
      <c r="B7" s="1287" t="s">
        <v>31</v>
      </c>
      <c r="C7" s="1288"/>
      <c r="D7" s="1174" t="s">
        <v>57</v>
      </c>
      <c r="E7" s="1176"/>
      <c r="F7" s="1174" t="s">
        <v>58</v>
      </c>
      <c r="G7" s="1176"/>
      <c r="H7" s="1287" t="s">
        <v>32</v>
      </c>
      <c r="I7" s="1288"/>
      <c r="J7" s="1287" t="s">
        <v>33</v>
      </c>
      <c r="K7" s="1288"/>
      <c r="L7" s="1287" t="s">
        <v>34</v>
      </c>
      <c r="M7" s="1288"/>
      <c r="N7" s="1129" t="s">
        <v>44</v>
      </c>
      <c r="O7" s="1289"/>
      <c r="P7" s="1289"/>
      <c r="Q7" s="1130"/>
      <c r="R7" s="1129" t="s">
        <v>45</v>
      </c>
      <c r="S7" s="1130"/>
      <c r="T7" s="1129" t="s">
        <v>46</v>
      </c>
      <c r="U7" s="1130"/>
      <c r="V7" s="1129" t="s">
        <v>47</v>
      </c>
      <c r="W7" s="1289"/>
      <c r="X7" s="1130"/>
      <c r="Y7" s="1129" t="s">
        <v>49</v>
      </c>
      <c r="Z7" s="1130"/>
      <c r="AA7" s="1129" t="s">
        <v>50</v>
      </c>
      <c r="AB7" s="1130"/>
      <c r="AC7" s="1129" t="s">
        <v>51</v>
      </c>
      <c r="AD7" s="1289"/>
      <c r="AE7" s="1130"/>
      <c r="AF7" s="1129" t="s">
        <v>561</v>
      </c>
      <c r="AG7" s="1130"/>
      <c r="AH7" s="1129" t="s">
        <v>53</v>
      </c>
      <c r="AI7" s="1289"/>
      <c r="AJ7" s="1130"/>
      <c r="AK7" s="1293" t="s">
        <v>18</v>
      </c>
      <c r="AL7" s="1294"/>
      <c r="AM7" s="1164" t="s">
        <v>119</v>
      </c>
      <c r="AN7" s="1311"/>
      <c r="AO7" s="1311"/>
      <c r="AP7" s="1165"/>
    </row>
    <row r="8" spans="1:42" s="10" customFormat="1" ht="16.5" customHeight="1">
      <c r="A8" s="1306"/>
      <c r="B8" s="136" t="s">
        <v>13</v>
      </c>
      <c r="C8" s="136" t="s">
        <v>14</v>
      </c>
      <c r="D8" s="136" t="s">
        <v>13</v>
      </c>
      <c r="E8" s="136" t="s">
        <v>14</v>
      </c>
      <c r="F8" s="136" t="s">
        <v>13</v>
      </c>
      <c r="G8" s="136" t="s">
        <v>14</v>
      </c>
      <c r="H8" s="136" t="s">
        <v>13</v>
      </c>
      <c r="I8" s="136" t="s">
        <v>14</v>
      </c>
      <c r="J8" s="136" t="s">
        <v>13</v>
      </c>
      <c r="K8" s="136" t="s">
        <v>14</v>
      </c>
      <c r="L8" s="136" t="s">
        <v>13</v>
      </c>
      <c r="M8" s="136" t="s">
        <v>14</v>
      </c>
      <c r="N8" s="69">
        <v>1</v>
      </c>
      <c r="O8" s="69">
        <v>2</v>
      </c>
      <c r="P8" s="69">
        <v>3</v>
      </c>
      <c r="Q8" s="69">
        <v>4</v>
      </c>
      <c r="R8" s="136" t="s">
        <v>13</v>
      </c>
      <c r="S8" s="136" t="s">
        <v>14</v>
      </c>
      <c r="T8" s="136" t="s">
        <v>13</v>
      </c>
      <c r="U8" s="136" t="s">
        <v>14</v>
      </c>
      <c r="V8" s="69" t="s">
        <v>13</v>
      </c>
      <c r="W8" s="69" t="s">
        <v>14</v>
      </c>
      <c r="X8" s="69" t="s">
        <v>48</v>
      </c>
      <c r="Y8" s="69" t="s">
        <v>13</v>
      </c>
      <c r="Z8" s="69" t="s">
        <v>14</v>
      </c>
      <c r="AA8" s="69" t="s">
        <v>13</v>
      </c>
      <c r="AB8" s="69" t="s">
        <v>14</v>
      </c>
      <c r="AC8" s="69" t="s">
        <v>13</v>
      </c>
      <c r="AD8" s="69" t="s">
        <v>14</v>
      </c>
      <c r="AE8" s="69" t="s">
        <v>48</v>
      </c>
      <c r="AF8" s="69" t="s">
        <v>13</v>
      </c>
      <c r="AG8" s="69" t="s">
        <v>14</v>
      </c>
      <c r="AH8" s="69" t="s">
        <v>13</v>
      </c>
      <c r="AI8" s="69" t="s">
        <v>14</v>
      </c>
      <c r="AJ8" s="70" t="s">
        <v>48</v>
      </c>
      <c r="AK8" s="1120"/>
      <c r="AL8" s="1121"/>
      <c r="AM8" s="1307" t="s">
        <v>120</v>
      </c>
      <c r="AN8" s="1308"/>
      <c r="AO8" s="1309" t="s">
        <v>121</v>
      </c>
      <c r="AP8" s="1310"/>
    </row>
    <row r="9" spans="1:42" s="10" customFormat="1" ht="16.5" customHeight="1">
      <c r="A9" s="830" t="s">
        <v>10</v>
      </c>
      <c r="B9" s="147" t="s">
        <v>134</v>
      </c>
      <c r="C9" s="147" t="s">
        <v>174</v>
      </c>
      <c r="D9" s="147" t="s">
        <v>135</v>
      </c>
      <c r="E9" s="147" t="s">
        <v>134</v>
      </c>
      <c r="F9" s="147" t="s">
        <v>134</v>
      </c>
      <c r="G9" s="147" t="s">
        <v>135</v>
      </c>
      <c r="H9" s="147" t="s">
        <v>135</v>
      </c>
      <c r="I9" s="147" t="s">
        <v>134</v>
      </c>
      <c r="J9" s="147" t="s">
        <v>135</v>
      </c>
      <c r="K9" s="147" t="s">
        <v>134</v>
      </c>
      <c r="L9" s="147" t="s">
        <v>135</v>
      </c>
      <c r="M9" s="147" t="s">
        <v>134</v>
      </c>
      <c r="N9" s="147" t="s">
        <v>135</v>
      </c>
      <c r="O9" s="147" t="s">
        <v>135</v>
      </c>
      <c r="P9" s="147" t="s">
        <v>134</v>
      </c>
      <c r="Q9" s="147" t="s">
        <v>134</v>
      </c>
      <c r="R9" s="147" t="s">
        <v>134</v>
      </c>
      <c r="S9" s="147" t="s">
        <v>135</v>
      </c>
      <c r="T9" s="147" t="s">
        <v>135</v>
      </c>
      <c r="U9" s="147" t="s">
        <v>134</v>
      </c>
      <c r="V9" s="147" t="s">
        <v>135</v>
      </c>
      <c r="W9" s="147" t="s">
        <v>135</v>
      </c>
      <c r="X9" s="147" t="s">
        <v>174</v>
      </c>
      <c r="Y9" s="147" t="s">
        <v>135</v>
      </c>
      <c r="Z9" s="147" t="s">
        <v>135</v>
      </c>
      <c r="AA9" s="147" t="s">
        <v>134</v>
      </c>
      <c r="AB9" s="147" t="s">
        <v>135</v>
      </c>
      <c r="AC9" s="147" t="s">
        <v>135</v>
      </c>
      <c r="AD9" s="147" t="s">
        <v>134</v>
      </c>
      <c r="AE9" s="147" t="s">
        <v>135</v>
      </c>
      <c r="AF9" s="147" t="s">
        <v>135</v>
      </c>
      <c r="AG9" s="147" t="s">
        <v>135</v>
      </c>
      <c r="AH9" s="147" t="s">
        <v>135</v>
      </c>
      <c r="AI9" s="147" t="s">
        <v>134</v>
      </c>
      <c r="AJ9" s="147" t="s">
        <v>135</v>
      </c>
      <c r="AK9" s="1317" t="s">
        <v>176</v>
      </c>
      <c r="AL9" s="1318"/>
      <c r="AM9" s="1321">
        <v>42</v>
      </c>
      <c r="AN9" s="1322"/>
      <c r="AO9" s="1313">
        <v>460118</v>
      </c>
      <c r="AP9" s="1314"/>
    </row>
    <row r="10" spans="1:42" s="10" customFormat="1" ht="16.5" customHeight="1" thickBot="1">
      <c r="A10" s="829" t="s">
        <v>11</v>
      </c>
      <c r="B10" s="147" t="s">
        <v>134</v>
      </c>
      <c r="C10" s="147" t="s">
        <v>174</v>
      </c>
      <c r="D10" s="147" t="s">
        <v>135</v>
      </c>
      <c r="E10" s="147" t="s">
        <v>134</v>
      </c>
      <c r="F10" s="147" t="s">
        <v>135</v>
      </c>
      <c r="G10" s="147" t="s">
        <v>134</v>
      </c>
      <c r="H10" s="147" t="s">
        <v>135</v>
      </c>
      <c r="I10" s="147" t="s">
        <v>135</v>
      </c>
      <c r="J10" s="147" t="s">
        <v>135</v>
      </c>
      <c r="K10" s="147" t="s">
        <v>135</v>
      </c>
      <c r="L10" s="147" t="s">
        <v>135</v>
      </c>
      <c r="M10" s="147" t="s">
        <v>135</v>
      </c>
      <c r="N10" s="147" t="s">
        <v>134</v>
      </c>
      <c r="O10" s="147" t="s">
        <v>134</v>
      </c>
      <c r="P10" s="147" t="s">
        <v>135</v>
      </c>
      <c r="Q10" s="147" t="s">
        <v>135</v>
      </c>
      <c r="R10" s="147" t="s">
        <v>134</v>
      </c>
      <c r="S10" s="147" t="s">
        <v>135</v>
      </c>
      <c r="T10" s="147" t="s">
        <v>135</v>
      </c>
      <c r="U10" s="147" t="s">
        <v>134</v>
      </c>
      <c r="V10" s="147" t="s">
        <v>135</v>
      </c>
      <c r="W10" s="147" t="s">
        <v>134</v>
      </c>
      <c r="X10" s="147" t="s">
        <v>174</v>
      </c>
      <c r="Y10" s="147" t="s">
        <v>135</v>
      </c>
      <c r="Z10" s="147" t="s">
        <v>135</v>
      </c>
      <c r="AA10" s="147" t="s">
        <v>135</v>
      </c>
      <c r="AB10" s="147" t="s">
        <v>134</v>
      </c>
      <c r="AC10" s="147" t="s">
        <v>135</v>
      </c>
      <c r="AD10" s="147" t="s">
        <v>134</v>
      </c>
      <c r="AE10" s="147" t="s">
        <v>135</v>
      </c>
      <c r="AF10" s="147" t="s">
        <v>135</v>
      </c>
      <c r="AG10" s="147" t="s">
        <v>135</v>
      </c>
      <c r="AH10" s="147" t="s">
        <v>135</v>
      </c>
      <c r="AI10" s="147" t="s">
        <v>134</v>
      </c>
      <c r="AJ10" s="147" t="s">
        <v>135</v>
      </c>
      <c r="AK10" s="1319"/>
      <c r="AL10" s="1320"/>
      <c r="AM10" s="1323"/>
      <c r="AN10" s="1324"/>
      <c r="AO10" s="1315"/>
      <c r="AP10" s="1316"/>
    </row>
    <row r="11" spans="1:42" s="10" customFormat="1" ht="16.5" customHeight="1">
      <c r="A11" s="1235" t="s">
        <v>37</v>
      </c>
      <c r="B11" s="1312"/>
      <c r="C11" s="1312"/>
      <c r="D11" s="1312"/>
      <c r="E11" s="1312"/>
      <c r="F11" s="1312"/>
      <c r="G11" s="1312"/>
      <c r="H11" s="1312"/>
      <c r="I11" s="1312"/>
      <c r="J11" s="1312"/>
      <c r="K11" s="1312"/>
      <c r="L11" s="1312"/>
      <c r="M11" s="1236"/>
      <c r="N11" s="1235" t="s">
        <v>55</v>
      </c>
      <c r="O11" s="1312"/>
      <c r="P11" s="1312"/>
      <c r="Q11" s="1312"/>
      <c r="R11" s="1312"/>
      <c r="S11" s="1312"/>
      <c r="T11" s="1312"/>
      <c r="U11" s="1236"/>
      <c r="V11" s="1235" t="s">
        <v>38</v>
      </c>
      <c r="W11" s="1236"/>
      <c r="X11" s="1235" t="s">
        <v>68</v>
      </c>
      <c r="Y11" s="1312"/>
      <c r="Z11" s="1312"/>
      <c r="AA11" s="1312"/>
      <c r="AB11" s="1312"/>
      <c r="AC11" s="1236"/>
      <c r="AD11" s="1235" t="s">
        <v>43</v>
      </c>
      <c r="AE11" s="1312"/>
      <c r="AF11" s="1312"/>
      <c r="AG11" s="1312"/>
      <c r="AH11" s="1312"/>
      <c r="AI11" s="1312"/>
      <c r="AJ11" s="1312"/>
      <c r="AK11" s="1312"/>
      <c r="AL11" s="1312"/>
      <c r="AM11" s="1236"/>
      <c r="AN11" s="1235"/>
      <c r="AO11" s="1312"/>
      <c r="AP11" s="1236"/>
    </row>
    <row r="12" spans="1:42" s="10" customFormat="1" ht="46.5" customHeight="1">
      <c r="A12" s="1325" t="s">
        <v>19</v>
      </c>
      <c r="B12" s="1241" t="s">
        <v>35</v>
      </c>
      <c r="C12" s="1242"/>
      <c r="D12" s="1242"/>
      <c r="E12" s="1243"/>
      <c r="F12" s="1241" t="s">
        <v>378</v>
      </c>
      <c r="G12" s="1242"/>
      <c r="H12" s="1242"/>
      <c r="I12" s="1243"/>
      <c r="J12" s="1255" t="s">
        <v>59</v>
      </c>
      <c r="K12" s="1256"/>
      <c r="L12" s="1256"/>
      <c r="M12" s="1257"/>
      <c r="N12" s="1244" t="s">
        <v>54</v>
      </c>
      <c r="O12" s="1245"/>
      <c r="P12" s="1326" t="s">
        <v>56</v>
      </c>
      <c r="Q12" s="1327"/>
      <c r="R12" s="1327"/>
      <c r="S12" s="1327"/>
      <c r="T12" s="1327"/>
      <c r="U12" s="1328"/>
      <c r="V12" s="1239" t="s">
        <v>147</v>
      </c>
      <c r="W12" s="1240"/>
      <c r="X12" s="1239" t="s">
        <v>170</v>
      </c>
      <c r="Y12" s="1240"/>
      <c r="Z12" s="1239" t="s">
        <v>66</v>
      </c>
      <c r="AA12" s="1240"/>
      <c r="AB12" s="1239" t="s">
        <v>67</v>
      </c>
      <c r="AC12" s="1240"/>
      <c r="AD12" s="1134" t="s">
        <v>18</v>
      </c>
      <c r="AE12" s="1164" t="s">
        <v>30</v>
      </c>
      <c r="AF12" s="1274"/>
      <c r="AG12" s="1164" t="s">
        <v>41</v>
      </c>
      <c r="AH12" s="1274"/>
      <c r="AI12" s="1164" t="s">
        <v>42</v>
      </c>
      <c r="AJ12" s="1274"/>
      <c r="AK12" s="1264" t="s">
        <v>40</v>
      </c>
      <c r="AL12" s="1265"/>
      <c r="AM12" s="1266"/>
      <c r="AN12" s="1134" t="s">
        <v>18</v>
      </c>
      <c r="AO12" s="1164" t="s">
        <v>199</v>
      </c>
      <c r="AP12" s="1165"/>
    </row>
    <row r="13" spans="1:42" s="10" customFormat="1" ht="27" customHeight="1">
      <c r="A13" s="1325"/>
      <c r="B13" s="818">
        <v>1</v>
      </c>
      <c r="C13" s="818">
        <v>2</v>
      </c>
      <c r="D13" s="819">
        <v>3</v>
      </c>
      <c r="E13" s="820">
        <v>4</v>
      </c>
      <c r="F13" s="818">
        <v>1</v>
      </c>
      <c r="G13" s="818">
        <v>2</v>
      </c>
      <c r="H13" s="819">
        <v>3</v>
      </c>
      <c r="I13" s="820">
        <v>4</v>
      </c>
      <c r="J13" s="818">
        <v>1</v>
      </c>
      <c r="K13" s="818">
        <v>2</v>
      </c>
      <c r="L13" s="819">
        <v>3</v>
      </c>
      <c r="M13" s="820">
        <v>4</v>
      </c>
      <c r="N13" s="820">
        <v>1</v>
      </c>
      <c r="O13" s="820">
        <v>2</v>
      </c>
      <c r="P13" s="820">
        <v>1</v>
      </c>
      <c r="Q13" s="820">
        <v>2</v>
      </c>
      <c r="R13" s="820">
        <v>3</v>
      </c>
      <c r="S13" s="820">
        <v>4</v>
      </c>
      <c r="T13" s="820">
        <v>5</v>
      </c>
      <c r="U13" s="820">
        <v>6</v>
      </c>
      <c r="V13" s="821">
        <v>1</v>
      </c>
      <c r="W13" s="821">
        <v>2</v>
      </c>
      <c r="X13" s="821">
        <v>1</v>
      </c>
      <c r="Y13" s="821">
        <v>2</v>
      </c>
      <c r="Z13" s="821">
        <v>1</v>
      </c>
      <c r="AA13" s="821">
        <v>2</v>
      </c>
      <c r="AB13" s="821">
        <v>1</v>
      </c>
      <c r="AC13" s="821">
        <v>2</v>
      </c>
      <c r="AD13" s="1269"/>
      <c r="AE13" s="66" t="s">
        <v>20</v>
      </c>
      <c r="AF13" s="66" t="s">
        <v>21</v>
      </c>
      <c r="AG13" s="66" t="s">
        <v>20</v>
      </c>
      <c r="AH13" s="66" t="s">
        <v>21</v>
      </c>
      <c r="AI13" s="66" t="s">
        <v>20</v>
      </c>
      <c r="AJ13" s="66" t="s">
        <v>21</v>
      </c>
      <c r="AK13" s="66" t="s">
        <v>20</v>
      </c>
      <c r="AL13" s="66" t="s">
        <v>21</v>
      </c>
      <c r="AM13" s="66" t="s">
        <v>39</v>
      </c>
      <c r="AN13" s="1269"/>
      <c r="AO13" s="71">
        <v>1</v>
      </c>
      <c r="AP13" s="72">
        <v>2</v>
      </c>
    </row>
    <row r="14" spans="1:42" s="10" customFormat="1" ht="21" customHeight="1">
      <c r="A14" s="255" t="s">
        <v>10</v>
      </c>
      <c r="B14" s="147" t="s">
        <v>134</v>
      </c>
      <c r="C14" s="147" t="s">
        <v>134</v>
      </c>
      <c r="D14" s="147" t="s">
        <v>174</v>
      </c>
      <c r="E14" s="147" t="s">
        <v>134</v>
      </c>
      <c r="F14" s="147" t="s">
        <v>134</v>
      </c>
      <c r="G14" s="147" t="s">
        <v>134</v>
      </c>
      <c r="H14" s="147" t="s">
        <v>135</v>
      </c>
      <c r="I14" s="147" t="s">
        <v>134</v>
      </c>
      <c r="J14" s="147" t="s">
        <v>135</v>
      </c>
      <c r="K14" s="147" t="s">
        <v>135</v>
      </c>
      <c r="L14" s="147" t="s">
        <v>135</v>
      </c>
      <c r="M14" s="147" t="s">
        <v>135</v>
      </c>
      <c r="N14" s="147" t="s">
        <v>135</v>
      </c>
      <c r="O14" s="147" t="s">
        <v>174</v>
      </c>
      <c r="P14" s="147" t="s">
        <v>135</v>
      </c>
      <c r="Q14" s="147" t="s">
        <v>135</v>
      </c>
      <c r="R14" s="147" t="s">
        <v>135</v>
      </c>
      <c r="S14" s="147" t="s">
        <v>135</v>
      </c>
      <c r="T14" s="147" t="s">
        <v>135</v>
      </c>
      <c r="U14" s="147" t="s">
        <v>135</v>
      </c>
      <c r="V14" s="147" t="s">
        <v>135</v>
      </c>
      <c r="W14" s="147" t="s">
        <v>134</v>
      </c>
      <c r="X14" s="147" t="s">
        <v>134</v>
      </c>
      <c r="Y14" s="147" t="s">
        <v>174</v>
      </c>
      <c r="Z14" s="147" t="s">
        <v>134</v>
      </c>
      <c r="AA14" s="147" t="s">
        <v>135</v>
      </c>
      <c r="AB14" s="147" t="s">
        <v>135</v>
      </c>
      <c r="AC14" s="147" t="s">
        <v>135</v>
      </c>
      <c r="AD14" s="1267" t="s">
        <v>176</v>
      </c>
      <c r="AE14" s="1270">
        <v>7.85</v>
      </c>
      <c r="AF14" s="1270">
        <v>7.96</v>
      </c>
      <c r="AG14" s="1270">
        <v>1.99</v>
      </c>
      <c r="AH14" s="1270">
        <v>1.99</v>
      </c>
      <c r="AI14" s="1270" t="s">
        <v>1293</v>
      </c>
      <c r="AJ14" s="1270" t="s">
        <v>1293</v>
      </c>
      <c r="AK14" s="1272">
        <v>2.36</v>
      </c>
      <c r="AL14" s="1272">
        <v>2.39</v>
      </c>
      <c r="AM14" s="1272">
        <v>2.59</v>
      </c>
      <c r="AN14" s="1237" t="s">
        <v>176</v>
      </c>
      <c r="AO14" s="1272">
        <v>298893</v>
      </c>
      <c r="AP14" s="1272">
        <v>1028415</v>
      </c>
    </row>
    <row r="15" spans="1:42" s="10" customFormat="1" ht="21.75" customHeight="1" thickBot="1">
      <c r="A15" s="640" t="s">
        <v>11</v>
      </c>
      <c r="B15" s="147" t="s">
        <v>134</v>
      </c>
      <c r="C15" s="147" t="s">
        <v>134</v>
      </c>
      <c r="D15" s="147" t="s">
        <v>174</v>
      </c>
      <c r="E15" s="147" t="s">
        <v>134</v>
      </c>
      <c r="F15" s="147" t="s">
        <v>134</v>
      </c>
      <c r="G15" s="147" t="s">
        <v>134</v>
      </c>
      <c r="H15" s="147" t="s">
        <v>135</v>
      </c>
      <c r="I15" s="147" t="s">
        <v>134</v>
      </c>
      <c r="J15" s="147" t="s">
        <v>135</v>
      </c>
      <c r="K15" s="147" t="s">
        <v>135</v>
      </c>
      <c r="L15" s="147" t="s">
        <v>135</v>
      </c>
      <c r="M15" s="147" t="s">
        <v>135</v>
      </c>
      <c r="N15" s="147" t="s">
        <v>135</v>
      </c>
      <c r="O15" s="147" t="s">
        <v>174</v>
      </c>
      <c r="P15" s="147" t="s">
        <v>135</v>
      </c>
      <c r="Q15" s="147" t="s">
        <v>135</v>
      </c>
      <c r="R15" s="147" t="s">
        <v>135</v>
      </c>
      <c r="S15" s="147" t="s">
        <v>135</v>
      </c>
      <c r="T15" s="147" t="s">
        <v>135</v>
      </c>
      <c r="U15" s="147" t="s">
        <v>135</v>
      </c>
      <c r="V15" s="147" t="s">
        <v>135</v>
      </c>
      <c r="W15" s="147" t="s">
        <v>134</v>
      </c>
      <c r="X15" s="147" t="s">
        <v>134</v>
      </c>
      <c r="Y15" s="147" t="s">
        <v>174</v>
      </c>
      <c r="Z15" s="147" t="s">
        <v>134</v>
      </c>
      <c r="AA15" s="147" t="s">
        <v>135</v>
      </c>
      <c r="AB15" s="147" t="s">
        <v>135</v>
      </c>
      <c r="AC15" s="147" t="s">
        <v>135</v>
      </c>
      <c r="AD15" s="1268"/>
      <c r="AE15" s="1271"/>
      <c r="AF15" s="1271"/>
      <c r="AG15" s="1271"/>
      <c r="AH15" s="1271"/>
      <c r="AI15" s="1271"/>
      <c r="AJ15" s="1271"/>
      <c r="AK15" s="1273"/>
      <c r="AL15" s="1273"/>
      <c r="AM15" s="1273"/>
      <c r="AN15" s="1238"/>
      <c r="AO15" s="1273"/>
      <c r="AP15" s="1273"/>
    </row>
    <row r="16" spans="1:42" s="10" customFormat="1" ht="30" customHeight="1" thickBot="1">
      <c r="A16" s="317" t="s">
        <v>25</v>
      </c>
      <c r="B16" s="24"/>
      <c r="C16" s="143" t="s">
        <v>26</v>
      </c>
      <c r="D16" s="24"/>
      <c r="E16" s="133" t="s">
        <v>134</v>
      </c>
      <c r="F16" s="133"/>
      <c r="G16" s="133"/>
      <c r="H16" s="144" t="s">
        <v>28</v>
      </c>
      <c r="I16" s="133"/>
      <c r="J16" s="133"/>
      <c r="K16" s="133"/>
      <c r="L16" s="133"/>
      <c r="M16" s="133"/>
      <c r="N16" s="54"/>
      <c r="O16" s="54"/>
      <c r="P16" s="256"/>
      <c r="Q16" s="133"/>
      <c r="R16" s="133"/>
      <c r="S16" s="133"/>
      <c r="T16" s="133"/>
      <c r="U16" s="24"/>
      <c r="V16" s="24"/>
      <c r="W16" s="24"/>
      <c r="X16" s="133"/>
      <c r="Y16" s="133"/>
      <c r="Z16" s="133"/>
      <c r="AA16" s="145"/>
      <c r="AB16" s="36"/>
      <c r="AC16" s="36"/>
      <c r="AD16" s="24"/>
      <c r="AE16" s="24"/>
      <c r="AF16" s="122"/>
      <c r="AG16" s="122"/>
      <c r="AH16" s="197"/>
      <c r="AI16" s="24"/>
      <c r="AJ16" s="197"/>
      <c r="AK16" s="197"/>
      <c r="AL16" s="197"/>
      <c r="AM16" s="123"/>
      <c r="AN16" s="320"/>
      <c r="AO16" s="24"/>
      <c r="AP16" s="321"/>
    </row>
    <row r="17" spans="1:42" ht="16.5" thickBot="1">
      <c r="A17" s="992" t="s">
        <v>18</v>
      </c>
      <c r="B17" s="1298" t="s">
        <v>24</v>
      </c>
      <c r="C17" s="1299"/>
      <c r="D17" s="1299"/>
      <c r="E17" s="1299"/>
      <c r="F17" s="1299"/>
      <c r="G17" s="1299"/>
      <c r="H17" s="1299"/>
      <c r="I17" s="1299"/>
      <c r="J17" s="1299"/>
      <c r="K17" s="1301"/>
      <c r="L17" s="1299" t="s">
        <v>18</v>
      </c>
      <c r="M17" s="1299"/>
      <c r="N17" s="1298" t="s">
        <v>24</v>
      </c>
      <c r="O17" s="1299"/>
      <c r="P17" s="1299"/>
      <c r="Q17" s="1299"/>
      <c r="R17" s="1299"/>
      <c r="S17" s="1299"/>
      <c r="T17" s="1299"/>
      <c r="U17" s="1299"/>
      <c r="V17" s="1300"/>
      <c r="W17" s="1301"/>
      <c r="X17" s="1295" t="s">
        <v>204</v>
      </c>
      <c r="Y17" s="1296"/>
      <c r="Z17" s="1296"/>
      <c r="AA17" s="1296"/>
      <c r="AB17" s="1297"/>
      <c r="AC17" s="1295" t="s">
        <v>205</v>
      </c>
      <c r="AD17" s="1296"/>
      <c r="AE17" s="1296"/>
      <c r="AF17" s="1296"/>
      <c r="AG17" s="1296"/>
      <c r="AH17" s="1296"/>
      <c r="AI17" s="1296"/>
      <c r="AJ17" s="1296"/>
      <c r="AK17" s="1296"/>
      <c r="AL17" s="1296"/>
      <c r="AM17" s="1296"/>
      <c r="AN17" s="1296"/>
      <c r="AO17" s="1296"/>
      <c r="AP17" s="1297"/>
    </row>
    <row r="18" spans="1:42" ht="17.25" customHeight="1" thickTop="1">
      <c r="A18" s="993">
        <v>0.66666666666666663</v>
      </c>
      <c r="B18" s="1339" t="s">
        <v>1494</v>
      </c>
      <c r="C18" s="1340"/>
      <c r="D18" s="1340"/>
      <c r="E18" s="1340"/>
      <c r="F18" s="1340"/>
      <c r="G18" s="1340"/>
      <c r="H18" s="1340"/>
      <c r="I18" s="1340"/>
      <c r="J18" s="1340"/>
      <c r="K18" s="1341"/>
      <c r="L18" s="1258"/>
      <c r="M18" s="1259"/>
      <c r="N18" s="1329"/>
      <c r="O18" s="1330"/>
      <c r="P18" s="1330"/>
      <c r="Q18" s="1330"/>
      <c r="R18" s="1330"/>
      <c r="S18" s="1330"/>
      <c r="T18" s="1330"/>
      <c r="U18" s="1330"/>
      <c r="V18" s="1330"/>
      <c r="W18" s="1331"/>
      <c r="X18" s="327"/>
      <c r="Y18" s="328"/>
      <c r="Z18" s="328"/>
      <c r="AA18" s="328"/>
      <c r="AB18" s="389"/>
      <c r="AC18" s="328"/>
      <c r="AD18" s="328"/>
      <c r="AE18" s="328"/>
      <c r="AF18" s="328"/>
      <c r="AG18" s="328"/>
      <c r="AH18" s="328"/>
      <c r="AI18" s="328"/>
      <c r="AJ18" s="328"/>
      <c r="AK18" s="328"/>
      <c r="AL18" s="328"/>
      <c r="AM18" s="328"/>
      <c r="AN18" s="328"/>
      <c r="AO18" s="328"/>
      <c r="AP18" s="328"/>
    </row>
    <row r="19" spans="1:42" s="792" customFormat="1" ht="17.25" customHeight="1">
      <c r="A19" s="303"/>
      <c r="B19" s="1171"/>
      <c r="C19" s="1172"/>
      <c r="D19" s="1172"/>
      <c r="E19" s="1172"/>
      <c r="F19" s="1172"/>
      <c r="G19" s="1172"/>
      <c r="H19" s="1172"/>
      <c r="I19" s="1172"/>
      <c r="J19" s="1172"/>
      <c r="K19" s="1173"/>
      <c r="L19" s="802"/>
      <c r="M19" s="801"/>
      <c r="N19" s="798"/>
      <c r="O19" s="799"/>
      <c r="P19" s="799"/>
      <c r="Q19" s="799"/>
      <c r="R19" s="799"/>
      <c r="S19" s="799"/>
      <c r="T19" s="799"/>
      <c r="U19" s="799"/>
      <c r="V19" s="799"/>
      <c r="W19" s="800"/>
      <c r="X19" s="329"/>
      <c r="Y19" s="330"/>
      <c r="Z19" s="330"/>
      <c r="AA19" s="330"/>
      <c r="AB19" s="332"/>
      <c r="AC19" s="330"/>
      <c r="AD19" s="330"/>
      <c r="AE19" s="330"/>
      <c r="AF19" s="330"/>
      <c r="AG19" s="330"/>
      <c r="AH19" s="330"/>
      <c r="AI19" s="330"/>
      <c r="AJ19" s="330"/>
      <c r="AK19" s="330"/>
      <c r="AL19" s="330"/>
      <c r="AM19" s="330"/>
      <c r="AN19" s="330"/>
      <c r="AO19" s="828"/>
      <c r="AP19" s="330"/>
    </row>
    <row r="20" spans="1:42" ht="17.25" customHeight="1">
      <c r="A20" s="303">
        <v>0.68472222222222223</v>
      </c>
      <c r="B20" s="1172" t="s">
        <v>1504</v>
      </c>
      <c r="C20" s="1172"/>
      <c r="D20" s="1172"/>
      <c r="E20" s="1172"/>
      <c r="F20" s="1172"/>
      <c r="G20" s="1172"/>
      <c r="H20" s="1172"/>
      <c r="I20" s="1172"/>
      <c r="J20" s="1172"/>
      <c r="K20" s="1172"/>
      <c r="L20" s="695"/>
      <c r="M20" s="696"/>
      <c r="N20" s="697"/>
      <c r="O20" s="698"/>
      <c r="P20" s="698"/>
      <c r="Q20" s="698"/>
      <c r="R20" s="698"/>
      <c r="S20" s="698"/>
      <c r="T20" s="698"/>
      <c r="U20" s="698"/>
      <c r="V20" s="698"/>
      <c r="W20" s="699"/>
      <c r="X20" s="329"/>
      <c r="Y20" s="330"/>
      <c r="Z20" s="330"/>
      <c r="AA20" s="330"/>
      <c r="AB20" s="332"/>
      <c r="AC20" s="330"/>
      <c r="AD20" s="330"/>
      <c r="AE20" s="330"/>
      <c r="AF20" s="330"/>
      <c r="AG20" s="330"/>
      <c r="AH20" s="330"/>
      <c r="AI20" s="330"/>
      <c r="AJ20" s="330"/>
      <c r="AK20" s="330"/>
      <c r="AL20" s="330"/>
      <c r="AM20" s="330"/>
      <c r="AN20" s="330"/>
      <c r="AO20" s="330"/>
      <c r="AP20" s="330"/>
    </row>
    <row r="21" spans="1:42" ht="17.25" customHeight="1">
      <c r="A21" s="303">
        <v>0.6958333333333333</v>
      </c>
      <c r="B21" s="1171" t="s">
        <v>1505</v>
      </c>
      <c r="C21" s="1172"/>
      <c r="D21" s="1172"/>
      <c r="E21" s="1172"/>
      <c r="F21" s="1172"/>
      <c r="G21" s="1172"/>
      <c r="H21" s="1172"/>
      <c r="I21" s="1172"/>
      <c r="J21" s="1172"/>
      <c r="K21" s="1173"/>
      <c r="L21" s="857"/>
      <c r="M21" s="696"/>
      <c r="N21" s="1171"/>
      <c r="O21" s="1172"/>
      <c r="P21" s="1172"/>
      <c r="Q21" s="1172"/>
      <c r="R21" s="1172"/>
      <c r="S21" s="1172"/>
      <c r="T21" s="1172"/>
      <c r="U21" s="1172"/>
      <c r="V21" s="1172"/>
      <c r="W21" s="1173"/>
      <c r="X21" s="330"/>
      <c r="Y21" s="330"/>
      <c r="Z21" s="330"/>
      <c r="AA21" s="330"/>
      <c r="AB21" s="332"/>
      <c r="AC21" s="330"/>
      <c r="AD21" s="330"/>
      <c r="AE21" s="330"/>
      <c r="AF21" s="330"/>
      <c r="AG21" s="330"/>
      <c r="AH21" s="330"/>
      <c r="AI21" s="330"/>
      <c r="AJ21" s="330"/>
      <c r="AK21" s="330"/>
      <c r="AL21" s="330"/>
      <c r="AM21" s="330"/>
      <c r="AN21" s="330"/>
      <c r="AO21" s="330"/>
      <c r="AP21" s="330"/>
    </row>
    <row r="22" spans="1:42" ht="17.25" customHeight="1">
      <c r="A22" s="994">
        <v>0.71875</v>
      </c>
      <c r="B22" s="1171" t="s">
        <v>1506</v>
      </c>
      <c r="C22" s="1172"/>
      <c r="D22" s="1172"/>
      <c r="E22" s="1172"/>
      <c r="F22" s="1172"/>
      <c r="G22" s="1172"/>
      <c r="H22" s="1172"/>
      <c r="I22" s="1172"/>
      <c r="J22" s="1172"/>
      <c r="K22" s="1173"/>
      <c r="L22" s="564"/>
      <c r="M22" s="566"/>
      <c r="N22" s="1171"/>
      <c r="O22" s="1172"/>
      <c r="P22" s="1172"/>
      <c r="Q22" s="1172"/>
      <c r="R22" s="1172"/>
      <c r="S22" s="1172"/>
      <c r="T22" s="1172"/>
      <c r="U22" s="1172"/>
      <c r="V22" s="1172"/>
      <c r="W22" s="1173"/>
      <c r="X22" s="330"/>
      <c r="Y22" s="330"/>
      <c r="Z22" s="330"/>
      <c r="AA22" s="330"/>
      <c r="AB22" s="332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</row>
    <row r="23" spans="1:42" ht="17.25" customHeight="1">
      <c r="A23" s="567">
        <v>0.73958333333333337</v>
      </c>
      <c r="B23" s="1171" t="s">
        <v>1507</v>
      </c>
      <c r="C23" s="1172"/>
      <c r="D23" s="1172"/>
      <c r="E23" s="1172"/>
      <c r="F23" s="1172"/>
      <c r="G23" s="1172"/>
      <c r="H23" s="1172"/>
      <c r="I23" s="1172"/>
      <c r="J23" s="1172"/>
      <c r="K23" s="1173"/>
      <c r="L23" s="656"/>
      <c r="M23" s="657"/>
      <c r="N23" s="1171"/>
      <c r="O23" s="1172"/>
      <c r="P23" s="1172"/>
      <c r="Q23" s="1172"/>
      <c r="R23" s="1172"/>
      <c r="S23" s="1172"/>
      <c r="T23" s="1172"/>
      <c r="U23" s="1172"/>
      <c r="V23" s="1172"/>
      <c r="W23" s="1173"/>
      <c r="X23" s="330"/>
      <c r="Y23" s="330"/>
      <c r="Z23" s="330"/>
      <c r="AA23" s="330"/>
      <c r="AB23" s="332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</row>
    <row r="24" spans="1:42" ht="17.25" customHeight="1">
      <c r="A24" s="858">
        <v>0.76111111111111107</v>
      </c>
      <c r="B24" s="1171" t="s">
        <v>1508</v>
      </c>
      <c r="C24" s="1172"/>
      <c r="D24" s="1172"/>
      <c r="E24" s="1172"/>
      <c r="F24" s="1172"/>
      <c r="G24" s="1172"/>
      <c r="H24" s="1172"/>
      <c r="I24" s="1172"/>
      <c r="J24" s="1172"/>
      <c r="K24" s="1173"/>
      <c r="L24" s="691"/>
      <c r="M24" s="692"/>
      <c r="N24" s="1172"/>
      <c r="O24" s="1172"/>
      <c r="P24" s="1172"/>
      <c r="Q24" s="1172"/>
      <c r="R24" s="1172"/>
      <c r="S24" s="1172"/>
      <c r="T24" s="1172"/>
      <c r="U24" s="1172"/>
      <c r="V24" s="1172"/>
      <c r="W24" s="1172"/>
      <c r="X24" s="329"/>
      <c r="Y24" s="330"/>
      <c r="Z24" s="330"/>
      <c r="AA24" s="330"/>
      <c r="AB24" s="332"/>
      <c r="AC24" s="330"/>
      <c r="AD24" s="330"/>
      <c r="AE24" s="330"/>
      <c r="AF24" s="330"/>
      <c r="AG24" s="330"/>
      <c r="AH24" s="330"/>
      <c r="AI24" s="330"/>
      <c r="AJ24" s="330"/>
      <c r="AK24" s="330"/>
      <c r="AL24" s="330"/>
      <c r="AM24" s="330"/>
      <c r="AN24" s="330"/>
      <c r="AO24" s="330"/>
      <c r="AP24" s="330"/>
    </row>
    <row r="25" spans="1:42" ht="17.25" customHeight="1">
      <c r="A25" s="303">
        <v>0.76458333333333339</v>
      </c>
      <c r="B25" s="974" t="s">
        <v>1509</v>
      </c>
      <c r="C25" s="973"/>
      <c r="D25" s="973"/>
      <c r="E25" s="973"/>
      <c r="F25" s="973"/>
      <c r="G25" s="973"/>
      <c r="H25" s="973"/>
      <c r="I25" s="973"/>
      <c r="J25" s="973"/>
      <c r="K25" s="975"/>
      <c r="L25" s="650"/>
      <c r="M25" s="651"/>
      <c r="N25" s="1172"/>
      <c r="O25" s="1172"/>
      <c r="P25" s="1172"/>
      <c r="Q25" s="1172"/>
      <c r="R25" s="1172"/>
      <c r="S25" s="1172"/>
      <c r="T25" s="1172"/>
      <c r="U25" s="1172"/>
      <c r="V25" s="1172"/>
      <c r="W25" s="1172"/>
      <c r="X25" s="329"/>
      <c r="Y25" s="330"/>
      <c r="Z25" s="330"/>
      <c r="AA25" s="330"/>
      <c r="AB25" s="332"/>
      <c r="AC25" s="330"/>
      <c r="AD25" s="330"/>
      <c r="AE25" s="330"/>
      <c r="AF25" s="330"/>
      <c r="AG25" s="330" t="s">
        <v>9</v>
      </c>
      <c r="AH25" s="330"/>
      <c r="AI25" s="330"/>
      <c r="AJ25" s="330"/>
      <c r="AK25" s="330"/>
      <c r="AL25" s="330"/>
      <c r="AM25" s="330"/>
      <c r="AN25" s="330"/>
      <c r="AO25" s="330"/>
      <c r="AP25" s="330"/>
    </row>
    <row r="26" spans="1:42" ht="17.25" customHeight="1">
      <c r="A26" s="858">
        <v>0.7680555555555556</v>
      </c>
      <c r="B26" s="974" t="s">
        <v>1510</v>
      </c>
      <c r="C26" s="973"/>
      <c r="D26" s="973"/>
      <c r="E26" s="973"/>
      <c r="F26" s="973"/>
      <c r="G26" s="973"/>
      <c r="H26" s="973"/>
      <c r="I26" s="973"/>
      <c r="J26" s="973"/>
      <c r="K26" s="975"/>
      <c r="L26" s="680"/>
      <c r="M26" s="681"/>
      <c r="N26" s="1172"/>
      <c r="O26" s="1172"/>
      <c r="P26" s="1172"/>
      <c r="Q26" s="1172"/>
      <c r="R26" s="1172"/>
      <c r="S26" s="1172"/>
      <c r="T26" s="1172"/>
      <c r="U26" s="1172"/>
      <c r="V26" s="1172"/>
      <c r="W26" s="1172"/>
      <c r="X26" s="329"/>
      <c r="Y26" s="330"/>
      <c r="Z26" s="330"/>
      <c r="AA26" s="330"/>
      <c r="AB26" s="332"/>
      <c r="AC26" s="330"/>
      <c r="AD26" s="330"/>
      <c r="AE26" s="330"/>
      <c r="AF26" s="330"/>
      <c r="AG26" s="330"/>
      <c r="AH26" s="330"/>
      <c r="AI26" s="330"/>
      <c r="AJ26" s="330"/>
      <c r="AK26" s="330"/>
      <c r="AL26" s="330"/>
      <c r="AM26" s="330"/>
      <c r="AN26" s="330"/>
      <c r="AO26" s="330"/>
      <c r="AP26" s="330"/>
    </row>
    <row r="27" spans="1:42" ht="15" customHeight="1">
      <c r="A27" s="858">
        <v>0.77430555555555547</v>
      </c>
      <c r="B27" s="979" t="s">
        <v>1511</v>
      </c>
      <c r="C27" s="980"/>
      <c r="D27" s="980"/>
      <c r="E27" s="980"/>
      <c r="F27" s="980"/>
      <c r="G27" s="980"/>
      <c r="H27" s="980"/>
      <c r="I27" s="980"/>
      <c r="J27" s="980"/>
      <c r="K27" s="981"/>
      <c r="L27" s="1254"/>
      <c r="M27" s="1260"/>
      <c r="N27" s="1172"/>
      <c r="O27" s="1172"/>
      <c r="P27" s="1172"/>
      <c r="Q27" s="1172"/>
      <c r="R27" s="1172"/>
      <c r="S27" s="1172"/>
      <c r="T27" s="1172"/>
      <c r="U27" s="1172"/>
      <c r="V27" s="1172"/>
      <c r="W27" s="1172"/>
      <c r="X27" s="329"/>
      <c r="Y27" s="330"/>
      <c r="Z27" s="330"/>
      <c r="AA27" s="330"/>
      <c r="AB27" s="332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330"/>
      <c r="AO27" s="330"/>
      <c r="AP27" s="332"/>
    </row>
    <row r="28" spans="1:42" s="792" customFormat="1" ht="15" customHeight="1">
      <c r="A28" s="858">
        <v>0.77777777777777779</v>
      </c>
      <c r="B28" s="979" t="s">
        <v>1512</v>
      </c>
      <c r="C28" s="980"/>
      <c r="D28" s="980"/>
      <c r="E28" s="980"/>
      <c r="F28" s="980"/>
      <c r="G28" s="980"/>
      <c r="H28" s="980"/>
      <c r="I28" s="980"/>
      <c r="J28" s="980"/>
      <c r="K28" s="981"/>
      <c r="L28" s="933"/>
      <c r="M28" s="934"/>
      <c r="N28" s="932"/>
      <c r="O28" s="932"/>
      <c r="P28" s="932"/>
      <c r="Q28" s="932"/>
      <c r="R28" s="932"/>
      <c r="S28" s="932"/>
      <c r="T28" s="932"/>
      <c r="U28" s="932"/>
      <c r="V28" s="932"/>
      <c r="W28" s="932"/>
      <c r="X28" s="329"/>
      <c r="Y28" s="330"/>
      <c r="Z28" s="330"/>
      <c r="AA28" s="330"/>
      <c r="AB28" s="332"/>
      <c r="AC28" s="330"/>
      <c r="AD28" s="330"/>
      <c r="AE28" s="330"/>
      <c r="AF28" s="330"/>
      <c r="AG28" s="330"/>
      <c r="AH28" s="330"/>
      <c r="AI28" s="330"/>
      <c r="AJ28" s="330"/>
      <c r="AK28" s="330"/>
      <c r="AL28" s="330"/>
      <c r="AM28" s="330"/>
      <c r="AN28" s="330"/>
      <c r="AO28" s="330"/>
      <c r="AP28" s="332"/>
    </row>
    <row r="29" spans="1:42" ht="15" customHeight="1">
      <c r="A29" s="858">
        <v>0.875</v>
      </c>
      <c r="B29" s="979" t="s">
        <v>1513</v>
      </c>
      <c r="C29" s="980"/>
      <c r="D29" s="980"/>
      <c r="E29" s="980"/>
      <c r="F29" s="980"/>
      <c r="G29" s="980"/>
      <c r="H29" s="980"/>
      <c r="I29" s="980"/>
      <c r="J29" s="980"/>
      <c r="K29" s="981"/>
      <c r="L29" s="564"/>
      <c r="M29" s="565"/>
      <c r="N29" s="1172"/>
      <c r="O29" s="1172"/>
      <c r="P29" s="1172"/>
      <c r="Q29" s="1172"/>
      <c r="R29" s="1172"/>
      <c r="S29" s="1172"/>
      <c r="T29" s="1172"/>
      <c r="U29" s="1172"/>
      <c r="V29" s="1172"/>
      <c r="W29" s="1172"/>
      <c r="X29" s="329"/>
      <c r="Y29" s="330"/>
      <c r="Z29" s="330"/>
      <c r="AA29" s="330"/>
      <c r="AB29" s="332"/>
      <c r="AC29" s="330"/>
      <c r="AD29" s="330"/>
      <c r="AE29" s="330"/>
      <c r="AF29" s="330"/>
      <c r="AG29" s="330"/>
      <c r="AH29" s="330"/>
      <c r="AI29" s="330"/>
      <c r="AJ29" s="330"/>
      <c r="AK29" s="330"/>
      <c r="AL29" s="330"/>
      <c r="AM29" s="330"/>
      <c r="AN29" s="330"/>
      <c r="AO29" s="330"/>
      <c r="AP29" s="332"/>
    </row>
    <row r="30" spans="1:42" ht="15" customHeight="1">
      <c r="A30" s="858">
        <v>0.88194444444444453</v>
      </c>
      <c r="B30" s="979" t="s">
        <v>1514</v>
      </c>
      <c r="C30" s="980"/>
      <c r="D30" s="980"/>
      <c r="E30" s="980"/>
      <c r="F30" s="980"/>
      <c r="G30" s="980"/>
      <c r="H30" s="980"/>
      <c r="I30" s="980"/>
      <c r="J30" s="980"/>
      <c r="K30" s="981"/>
      <c r="L30" s="684"/>
      <c r="M30" s="685"/>
      <c r="N30" s="1172"/>
      <c r="O30" s="1172"/>
      <c r="P30" s="1172"/>
      <c r="Q30" s="1172"/>
      <c r="R30" s="1172"/>
      <c r="S30" s="1172"/>
      <c r="T30" s="1172"/>
      <c r="U30" s="1172"/>
      <c r="V30" s="1172"/>
      <c r="W30" s="1172"/>
      <c r="X30" s="329"/>
      <c r="Y30" s="330"/>
      <c r="Z30" s="330"/>
      <c r="AA30" s="330"/>
      <c r="AB30" s="332"/>
      <c r="AC30" s="330"/>
      <c r="AD30" s="330"/>
      <c r="AE30" s="330"/>
      <c r="AF30" s="330"/>
      <c r="AG30" s="330"/>
      <c r="AH30" s="330"/>
      <c r="AI30" s="330"/>
      <c r="AJ30" s="330"/>
      <c r="AK30" s="330"/>
      <c r="AL30" s="330"/>
      <c r="AM30" s="330"/>
      <c r="AN30" s="330"/>
      <c r="AO30" s="330"/>
      <c r="AP30" s="332"/>
    </row>
    <row r="31" spans="1:42" ht="16.5" customHeight="1">
      <c r="A31" s="858"/>
      <c r="B31" s="979"/>
      <c r="C31" s="980"/>
      <c r="D31" s="980"/>
      <c r="E31" s="980"/>
      <c r="F31" s="980"/>
      <c r="G31" s="980"/>
      <c r="H31" s="980"/>
      <c r="I31" s="980"/>
      <c r="J31" s="980"/>
      <c r="K31" s="981"/>
      <c r="L31" s="1254"/>
      <c r="M31" s="1260"/>
      <c r="N31" s="1172"/>
      <c r="O31" s="1172"/>
      <c r="P31" s="1172"/>
      <c r="Q31" s="1172"/>
      <c r="R31" s="1172"/>
      <c r="S31" s="1172"/>
      <c r="T31" s="1172"/>
      <c r="U31" s="1172"/>
      <c r="V31" s="1172"/>
      <c r="W31" s="1172"/>
      <c r="X31" s="329"/>
      <c r="Y31" s="330"/>
      <c r="Z31" s="330"/>
      <c r="AA31" s="330"/>
      <c r="AB31" s="332"/>
      <c r="AC31" s="330"/>
      <c r="AD31" s="330"/>
      <c r="AE31" s="330"/>
      <c r="AF31" s="330"/>
      <c r="AG31" s="330"/>
      <c r="AH31" s="330"/>
      <c r="AI31" s="330"/>
      <c r="AJ31" s="330"/>
      <c r="AK31" s="330"/>
      <c r="AL31" s="330"/>
      <c r="AM31" s="330"/>
      <c r="AN31" s="330"/>
      <c r="AO31" s="330"/>
      <c r="AP31" s="332"/>
    </row>
    <row r="32" spans="1:42" ht="16.5" customHeight="1">
      <c r="A32" s="885"/>
      <c r="B32" s="1172"/>
      <c r="C32" s="1172"/>
      <c r="D32" s="1172"/>
      <c r="E32" s="1172"/>
      <c r="F32" s="1172"/>
      <c r="G32" s="1172"/>
      <c r="H32" s="1172"/>
      <c r="I32" s="1172"/>
      <c r="J32" s="1172"/>
      <c r="K32" s="1173"/>
      <c r="L32" s="1254"/>
      <c r="M32" s="1260"/>
      <c r="N32" s="175"/>
      <c r="O32" s="235"/>
      <c r="P32" s="235"/>
      <c r="Q32" s="53"/>
      <c r="R32" s="53"/>
      <c r="S32" s="53"/>
      <c r="T32" s="53"/>
      <c r="U32" s="53"/>
      <c r="V32" s="53"/>
      <c r="W32" s="221"/>
      <c r="X32" s="329"/>
      <c r="Y32" s="330"/>
      <c r="Z32" s="330"/>
      <c r="AA32" s="330"/>
      <c r="AB32" s="332"/>
      <c r="AC32" s="330"/>
      <c r="AD32" s="330"/>
      <c r="AE32" s="330"/>
      <c r="AF32" s="330"/>
      <c r="AG32" s="330"/>
      <c r="AH32" s="330"/>
      <c r="AI32" s="330"/>
      <c r="AJ32" s="330"/>
      <c r="AK32" s="330"/>
      <c r="AL32" s="330"/>
      <c r="AM32" s="330"/>
      <c r="AN32" s="330"/>
      <c r="AO32" s="330"/>
      <c r="AP32" s="332"/>
    </row>
    <row r="33" spans="1:42" ht="15.75" customHeight="1">
      <c r="A33" s="886"/>
      <c r="B33" s="1171"/>
      <c r="C33" s="1172"/>
      <c r="D33" s="1172"/>
      <c r="E33" s="1172"/>
      <c r="F33" s="1172"/>
      <c r="G33" s="1172"/>
      <c r="H33" s="1172"/>
      <c r="I33" s="1172"/>
      <c r="J33" s="1172"/>
      <c r="K33" s="1173"/>
      <c r="L33" s="1263"/>
      <c r="M33" s="1260"/>
      <c r="N33" s="1246"/>
      <c r="O33" s="1247"/>
      <c r="P33" s="1247"/>
      <c r="Q33" s="1247"/>
      <c r="R33" s="1247"/>
      <c r="S33" s="1247"/>
      <c r="T33" s="1247"/>
      <c r="U33" s="1247"/>
      <c r="V33" s="1247"/>
      <c r="W33" s="1248"/>
      <c r="X33" s="329"/>
      <c r="Y33" s="330"/>
      <c r="Z33" s="330"/>
      <c r="AA33" s="330"/>
      <c r="AB33" s="332"/>
      <c r="AC33" s="330"/>
      <c r="AD33" s="330"/>
      <c r="AE33" s="330"/>
      <c r="AF33" s="330"/>
      <c r="AG33" s="330"/>
      <c r="AH33" s="330"/>
      <c r="AI33" s="330"/>
      <c r="AJ33" s="330"/>
      <c r="AK33" s="330"/>
      <c r="AL33" s="330"/>
      <c r="AM33" s="330"/>
      <c r="AN33" s="330"/>
      <c r="AO33" s="330"/>
      <c r="AP33" s="332"/>
    </row>
    <row r="34" spans="1:42" ht="18.75" customHeight="1">
      <c r="A34" s="303"/>
      <c r="B34" s="1172"/>
      <c r="C34" s="1172"/>
      <c r="D34" s="1172"/>
      <c r="E34" s="1172"/>
      <c r="F34" s="1172"/>
      <c r="G34" s="1172"/>
      <c r="H34" s="1172"/>
      <c r="I34" s="1172"/>
      <c r="J34" s="1172"/>
      <c r="K34" s="1172"/>
      <c r="L34" s="1254"/>
      <c r="M34" s="1253"/>
      <c r="N34" s="1335"/>
      <c r="O34" s="1247"/>
      <c r="P34" s="1247"/>
      <c r="Q34" s="1247"/>
      <c r="R34" s="1247"/>
      <c r="S34" s="1247"/>
      <c r="T34" s="1247"/>
      <c r="U34" s="1247"/>
      <c r="V34" s="1247"/>
      <c r="W34" s="1248"/>
      <c r="X34" s="329"/>
      <c r="Y34" s="330"/>
      <c r="Z34" s="330"/>
      <c r="AA34" s="330"/>
      <c r="AB34" s="332"/>
      <c r="AC34" s="330"/>
      <c r="AD34" s="330"/>
      <c r="AE34" s="330"/>
      <c r="AF34" s="330"/>
      <c r="AG34" s="330"/>
      <c r="AH34" s="330"/>
      <c r="AI34" s="330"/>
      <c r="AJ34" s="330"/>
      <c r="AK34" s="330"/>
      <c r="AL34" s="330"/>
      <c r="AM34" s="330"/>
      <c r="AN34" s="330"/>
      <c r="AO34" s="330"/>
      <c r="AP34" s="333"/>
    </row>
    <row r="35" spans="1:42" ht="18.75" customHeight="1">
      <c r="A35" s="303"/>
      <c r="B35" s="1172"/>
      <c r="C35" s="1172"/>
      <c r="D35" s="1172"/>
      <c r="E35" s="1172"/>
      <c r="F35" s="1172"/>
      <c r="G35" s="1172"/>
      <c r="H35" s="1172"/>
      <c r="I35" s="1172"/>
      <c r="J35" s="1172"/>
      <c r="K35" s="1172"/>
      <c r="L35" s="559"/>
      <c r="M35" s="560"/>
      <c r="N35" s="561"/>
      <c r="O35" s="562"/>
      <c r="P35" s="562"/>
      <c r="Q35" s="562"/>
      <c r="R35" s="562"/>
      <c r="S35" s="562"/>
      <c r="T35" s="562"/>
      <c r="U35" s="562"/>
      <c r="V35" s="562"/>
      <c r="W35" s="563"/>
      <c r="X35" s="329"/>
      <c r="Y35" s="330"/>
      <c r="Z35" s="330"/>
      <c r="AA35" s="330"/>
      <c r="AB35" s="332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330"/>
      <c r="AO35" s="330"/>
      <c r="AP35" s="333"/>
    </row>
    <row r="36" spans="1:42" ht="18" customHeight="1">
      <c r="A36" s="303"/>
      <c r="B36" s="1172"/>
      <c r="C36" s="1172"/>
      <c r="D36" s="1172"/>
      <c r="E36" s="1172"/>
      <c r="F36" s="1172"/>
      <c r="G36" s="1172"/>
      <c r="H36" s="1172"/>
      <c r="I36" s="1172"/>
      <c r="J36" s="1172"/>
      <c r="K36" s="1172"/>
      <c r="L36" s="1252"/>
      <c r="M36" s="1253"/>
      <c r="N36" s="1336"/>
      <c r="O36" s="1337"/>
      <c r="P36" s="1337"/>
      <c r="Q36" s="1337"/>
      <c r="R36" s="1337"/>
      <c r="S36" s="1337"/>
      <c r="T36" s="1337"/>
      <c r="U36" s="1337"/>
      <c r="V36" s="1337"/>
      <c r="W36" s="1338"/>
      <c r="X36" s="362"/>
      <c r="Y36" s="135"/>
      <c r="Z36" s="135"/>
      <c r="AA36" s="135"/>
      <c r="AB36" s="363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363"/>
    </row>
    <row r="37" spans="1:42" ht="13.5" customHeight="1">
      <c r="A37" s="303"/>
      <c r="B37" s="1172"/>
      <c r="C37" s="1172"/>
      <c r="D37" s="1172"/>
      <c r="E37" s="1172"/>
      <c r="F37" s="1172"/>
      <c r="G37" s="1172"/>
      <c r="H37" s="1172"/>
      <c r="I37" s="1172"/>
      <c r="J37" s="1172"/>
      <c r="K37" s="1172"/>
      <c r="L37" s="1254"/>
      <c r="M37" s="1253"/>
      <c r="N37" s="1261"/>
      <c r="O37" s="1196"/>
      <c r="P37" s="1196"/>
      <c r="Q37" s="1196"/>
      <c r="R37" s="1196"/>
      <c r="S37" s="1196"/>
      <c r="T37" s="1196"/>
      <c r="U37" s="1196"/>
      <c r="V37" s="1196"/>
      <c r="W37" s="1262"/>
      <c r="X37" s="225"/>
      <c r="Y37" s="97"/>
      <c r="Z37" s="96"/>
      <c r="AA37" s="96"/>
      <c r="AB37" s="344"/>
      <c r="AC37" s="342"/>
      <c r="AD37" s="342"/>
      <c r="AE37" s="342"/>
      <c r="AF37" s="342"/>
      <c r="AG37" s="342"/>
      <c r="AH37" s="342"/>
      <c r="AI37" s="342"/>
      <c r="AJ37" s="342"/>
      <c r="AK37" s="342"/>
      <c r="AL37" s="96"/>
      <c r="AM37" s="96"/>
      <c r="AN37" s="96"/>
      <c r="AO37" s="96"/>
      <c r="AP37" s="206"/>
    </row>
    <row r="38" spans="1:42" ht="18" customHeight="1">
      <c r="A38" s="303"/>
      <c r="B38" s="1172"/>
      <c r="C38" s="1172"/>
      <c r="D38" s="1172"/>
      <c r="E38" s="1172"/>
      <c r="F38" s="1172"/>
      <c r="G38" s="1172"/>
      <c r="H38" s="1172"/>
      <c r="I38" s="1172"/>
      <c r="J38" s="1172"/>
      <c r="K38" s="1172"/>
      <c r="L38" s="1254"/>
      <c r="M38" s="1253"/>
      <c r="N38" s="1332"/>
      <c r="O38" s="1333"/>
      <c r="P38" s="1333"/>
      <c r="Q38" s="1333"/>
      <c r="R38" s="1333"/>
      <c r="S38" s="1333"/>
      <c r="T38" s="1333"/>
      <c r="U38" s="1333"/>
      <c r="V38" s="1333"/>
      <c r="W38" s="1334"/>
      <c r="X38" s="225"/>
      <c r="Y38" s="97"/>
      <c r="Z38" s="96"/>
      <c r="AA38" s="96"/>
      <c r="AB38" s="363"/>
      <c r="AC38" s="135"/>
      <c r="AD38" s="135"/>
      <c r="AE38" s="135"/>
      <c r="AF38" s="135"/>
      <c r="AG38" s="135"/>
      <c r="AH38" s="135"/>
      <c r="AI38" s="135"/>
      <c r="AJ38" s="96"/>
      <c r="AK38" s="96"/>
      <c r="AL38" s="96"/>
      <c r="AM38" s="96"/>
      <c r="AN38" s="96"/>
      <c r="AO38" s="98"/>
      <c r="AP38" s="206"/>
    </row>
    <row r="39" spans="1:42" ht="15" customHeight="1">
      <c r="A39" s="303"/>
      <c r="B39" s="1172"/>
      <c r="C39" s="1172"/>
      <c r="D39" s="1172"/>
      <c r="E39" s="1172"/>
      <c r="F39" s="1172"/>
      <c r="G39" s="1172"/>
      <c r="H39" s="1172"/>
      <c r="I39" s="1172"/>
      <c r="J39" s="1172"/>
      <c r="K39" s="1172"/>
      <c r="L39" s="1254"/>
      <c r="M39" s="1260"/>
      <c r="N39" s="1261"/>
      <c r="O39" s="1196"/>
      <c r="P39" s="1196"/>
      <c r="Q39" s="1196"/>
      <c r="R39" s="1196"/>
      <c r="S39" s="1196"/>
      <c r="T39" s="1196"/>
      <c r="U39" s="1196"/>
      <c r="V39" s="1196"/>
      <c r="W39" s="1262"/>
      <c r="X39" s="225"/>
      <c r="Y39" s="97"/>
      <c r="Z39" s="96"/>
      <c r="AA39" s="96"/>
      <c r="AB39" s="363"/>
      <c r="AC39" s="135"/>
      <c r="AD39" s="135"/>
      <c r="AE39" s="135"/>
      <c r="AF39" s="135"/>
      <c r="AG39" s="135"/>
      <c r="AH39" s="135"/>
      <c r="AI39" s="135"/>
      <c r="AJ39" s="96"/>
      <c r="AK39" s="96"/>
      <c r="AL39" s="96"/>
      <c r="AM39" s="96"/>
      <c r="AN39" s="96"/>
      <c r="AO39" s="131"/>
      <c r="AP39" s="206"/>
    </row>
    <row r="40" spans="1:42" ht="17.25" customHeight="1">
      <c r="A40" s="303"/>
      <c r="B40" s="1172"/>
      <c r="C40" s="1172"/>
      <c r="D40" s="1172"/>
      <c r="E40" s="1172"/>
      <c r="F40" s="1172"/>
      <c r="G40" s="1172"/>
      <c r="H40" s="1172"/>
      <c r="I40" s="1172"/>
      <c r="J40" s="1172"/>
      <c r="K40" s="1172"/>
      <c r="L40" s="217"/>
      <c r="M40" s="213"/>
      <c r="N40" s="222"/>
      <c r="O40" s="204"/>
      <c r="P40" s="204"/>
      <c r="Q40" s="204"/>
      <c r="R40" s="204"/>
      <c r="S40" s="204"/>
      <c r="T40" s="204"/>
      <c r="U40" s="204"/>
      <c r="V40" s="204"/>
      <c r="W40" s="223"/>
      <c r="X40" s="226"/>
      <c r="Y40" s="98"/>
      <c r="Z40" s="98"/>
      <c r="AA40" s="135"/>
      <c r="AB40" s="363"/>
      <c r="AC40" s="135"/>
      <c r="AD40" s="135"/>
      <c r="AE40" s="135"/>
      <c r="AF40" s="135"/>
      <c r="AG40" s="135"/>
      <c r="AH40" s="135"/>
      <c r="AI40" s="98"/>
      <c r="AJ40" s="98"/>
      <c r="AK40" s="98"/>
      <c r="AL40" s="98"/>
      <c r="AM40" s="98"/>
      <c r="AN40" s="98"/>
      <c r="AO40" s="131"/>
      <c r="AP40" s="207"/>
    </row>
    <row r="41" spans="1:42" ht="15.75" customHeight="1">
      <c r="A41" s="303"/>
      <c r="B41" s="1172"/>
      <c r="C41" s="1172"/>
      <c r="D41" s="1172"/>
      <c r="E41" s="1172"/>
      <c r="F41" s="1172"/>
      <c r="G41" s="1172"/>
      <c r="H41" s="1172"/>
      <c r="I41" s="1172"/>
      <c r="J41" s="1172"/>
      <c r="K41" s="1172"/>
      <c r="L41" s="218"/>
      <c r="M41" s="214"/>
      <c r="N41" s="216"/>
      <c r="O41" s="209"/>
      <c r="P41" s="209"/>
      <c r="Q41" s="209"/>
      <c r="R41" s="209"/>
      <c r="S41" s="241"/>
      <c r="T41" s="209"/>
      <c r="U41" s="209"/>
      <c r="V41" s="209"/>
      <c r="W41" s="223"/>
      <c r="X41" s="331"/>
      <c r="Y41" s="98"/>
      <c r="Z41" s="98"/>
      <c r="AA41" s="135"/>
      <c r="AB41" s="363"/>
      <c r="AC41" s="135"/>
      <c r="AD41" s="135"/>
      <c r="AE41" s="135"/>
      <c r="AF41" s="135"/>
      <c r="AG41" s="135"/>
      <c r="AH41" s="135"/>
      <c r="AI41" s="98"/>
      <c r="AJ41" s="98"/>
      <c r="AK41" s="98"/>
      <c r="AL41" s="98"/>
      <c r="AM41" s="98"/>
      <c r="AN41" s="98"/>
      <c r="AO41" s="131"/>
      <c r="AP41" s="208"/>
    </row>
    <row r="42" spans="1:42" ht="14.25" customHeight="1">
      <c r="A42" s="303"/>
      <c r="B42" s="1172"/>
      <c r="C42" s="1172"/>
      <c r="D42" s="1172"/>
      <c r="E42" s="1172"/>
      <c r="F42" s="1172"/>
      <c r="G42" s="1172"/>
      <c r="H42" s="1172"/>
      <c r="I42" s="1172"/>
      <c r="J42" s="1172"/>
      <c r="K42" s="1172"/>
      <c r="L42" s="218"/>
      <c r="M42" s="215"/>
      <c r="N42" s="224"/>
      <c r="O42" s="210"/>
      <c r="P42" s="210"/>
      <c r="Q42" s="210"/>
      <c r="R42" s="210"/>
      <c r="S42" s="210"/>
      <c r="T42" s="210"/>
      <c r="U42" s="210"/>
      <c r="V42" s="210"/>
      <c r="W42" s="223"/>
      <c r="X42" s="226"/>
      <c r="Y42" s="98"/>
      <c r="Z42" s="98"/>
      <c r="AA42" s="135"/>
      <c r="AB42" s="363"/>
      <c r="AC42" s="135"/>
      <c r="AD42" s="135"/>
      <c r="AE42" s="135"/>
      <c r="AF42" s="135"/>
      <c r="AG42" s="135"/>
      <c r="AH42" s="135"/>
      <c r="AI42" s="98"/>
      <c r="AJ42" s="98"/>
      <c r="AK42" s="98"/>
      <c r="AL42" s="98"/>
      <c r="AM42" s="98"/>
      <c r="AN42" s="98"/>
      <c r="AO42" s="205" t="s">
        <v>180</v>
      </c>
      <c r="AP42" s="334"/>
    </row>
    <row r="43" spans="1:42" ht="15" customHeight="1">
      <c r="A43" s="303"/>
      <c r="B43" s="1172"/>
      <c r="C43" s="1172"/>
      <c r="D43" s="1172"/>
      <c r="E43" s="1172"/>
      <c r="F43" s="1172"/>
      <c r="G43" s="1172"/>
      <c r="H43" s="1172"/>
      <c r="I43" s="1172"/>
      <c r="J43" s="1172"/>
      <c r="K43" s="1172"/>
      <c r="L43" s="218"/>
      <c r="M43" s="212"/>
      <c r="N43" s="222"/>
      <c r="O43" s="204"/>
      <c r="P43" s="204"/>
      <c r="Q43" s="204"/>
      <c r="R43" s="204"/>
      <c r="S43" s="204"/>
      <c r="T43" s="204"/>
      <c r="U43" s="204"/>
      <c r="V43" s="204"/>
      <c r="W43" s="213"/>
      <c r="X43" s="227"/>
      <c r="Y43" s="98"/>
      <c r="Z43" s="98"/>
      <c r="AA43" s="98"/>
      <c r="AB43" s="99"/>
      <c r="AC43" s="98"/>
      <c r="AD43" s="98"/>
      <c r="AE43" s="98"/>
      <c r="AF43" s="98"/>
      <c r="AG43" s="98"/>
      <c r="AH43" s="98"/>
      <c r="AI43" s="98"/>
      <c r="AJ43" s="98"/>
      <c r="AK43" s="98"/>
      <c r="AL43" s="98"/>
      <c r="AM43" s="98"/>
      <c r="AN43" s="98"/>
      <c r="AO43" s="98"/>
      <c r="AP43" s="99"/>
    </row>
    <row r="44" spans="1:42" ht="15.75" customHeight="1">
      <c r="A44" s="303"/>
      <c r="B44" s="1172"/>
      <c r="C44" s="1172"/>
      <c r="D44" s="1172"/>
      <c r="E44" s="1172"/>
      <c r="F44" s="1172"/>
      <c r="G44" s="1172"/>
      <c r="H44" s="1172"/>
      <c r="I44" s="1172"/>
      <c r="J44" s="1172"/>
      <c r="K44" s="1172"/>
      <c r="L44" s="218"/>
      <c r="M44" s="212"/>
      <c r="N44" s="224"/>
      <c r="O44" s="210"/>
      <c r="P44" s="210"/>
      <c r="Q44" s="210"/>
      <c r="R44" s="210"/>
      <c r="S44" s="210"/>
      <c r="T44" s="210"/>
      <c r="U44" s="210"/>
      <c r="V44" s="210"/>
      <c r="W44" s="215"/>
      <c r="X44" s="227"/>
      <c r="Y44" s="98"/>
      <c r="Z44" s="98"/>
      <c r="AA44" s="98"/>
      <c r="AB44" s="99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9"/>
    </row>
    <row r="45" spans="1:42" ht="15.75" customHeight="1">
      <c r="A45" s="303"/>
      <c r="B45" s="1172"/>
      <c r="C45" s="1172"/>
      <c r="D45" s="1172"/>
      <c r="E45" s="1172"/>
      <c r="F45" s="1172"/>
      <c r="G45" s="1172"/>
      <c r="H45" s="1172"/>
      <c r="I45" s="1172"/>
      <c r="J45" s="1172"/>
      <c r="K45" s="1172"/>
      <c r="L45" s="218"/>
      <c r="M45" s="212"/>
      <c r="N45" s="222"/>
      <c r="O45" s="204"/>
      <c r="P45" s="204"/>
      <c r="Q45" s="204"/>
      <c r="R45" s="204"/>
      <c r="S45" s="204"/>
      <c r="T45" s="204"/>
      <c r="U45" s="204"/>
      <c r="V45" s="204"/>
      <c r="W45" s="213"/>
      <c r="X45" s="227"/>
      <c r="Y45" s="98"/>
      <c r="Z45" s="98"/>
      <c r="AA45" s="98"/>
      <c r="AB45" s="99"/>
      <c r="AC45" s="98"/>
      <c r="AD45" s="98" t="s">
        <v>179</v>
      </c>
      <c r="AE45" s="98"/>
      <c r="AF45" s="98"/>
      <c r="AG45" s="98"/>
      <c r="AH45" s="98"/>
      <c r="AI45" s="98"/>
      <c r="AJ45" s="98"/>
      <c r="AK45" s="98"/>
      <c r="AL45" s="98"/>
      <c r="AM45" s="98"/>
      <c r="AN45" s="98"/>
      <c r="AO45" s="98"/>
      <c r="AP45" s="206"/>
    </row>
    <row r="46" spans="1:42" ht="15.75" customHeight="1">
      <c r="A46" s="303"/>
      <c r="B46" s="1172"/>
      <c r="C46" s="1172"/>
      <c r="D46" s="1172"/>
      <c r="E46" s="1172"/>
      <c r="F46" s="1172"/>
      <c r="G46" s="1172"/>
      <c r="H46" s="1172"/>
      <c r="I46" s="1172"/>
      <c r="J46" s="1172"/>
      <c r="K46" s="1172"/>
      <c r="L46" s="218"/>
      <c r="M46" s="212"/>
      <c r="N46" s="222"/>
      <c r="O46" s="204"/>
      <c r="P46" s="204"/>
      <c r="Q46" s="204"/>
      <c r="R46" s="204"/>
      <c r="S46" s="204"/>
      <c r="T46" s="204"/>
      <c r="U46" s="204"/>
      <c r="V46" s="204"/>
      <c r="W46" s="213"/>
      <c r="X46" s="227"/>
      <c r="Y46" s="98"/>
      <c r="Z46" s="98"/>
      <c r="AA46" s="98"/>
      <c r="AB46" s="99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206"/>
    </row>
    <row r="47" spans="1:42" ht="15.75" customHeight="1">
      <c r="A47" s="303"/>
      <c r="B47" s="1172"/>
      <c r="C47" s="1172"/>
      <c r="D47" s="1172"/>
      <c r="E47" s="1172"/>
      <c r="F47" s="1172"/>
      <c r="G47" s="1172"/>
      <c r="H47" s="1172"/>
      <c r="I47" s="1172"/>
      <c r="J47" s="1172"/>
      <c r="K47" s="1172"/>
      <c r="L47" s="218"/>
      <c r="M47" s="212"/>
      <c r="N47" s="222"/>
      <c r="O47" s="204"/>
      <c r="P47" s="204"/>
      <c r="Q47" s="204"/>
      <c r="R47" s="204"/>
      <c r="S47" s="204"/>
      <c r="T47" s="204"/>
      <c r="U47" s="204"/>
      <c r="V47" s="204"/>
      <c r="W47" s="213"/>
      <c r="X47" s="227"/>
      <c r="Y47" s="98"/>
      <c r="Z47" s="98"/>
      <c r="AA47" s="98"/>
      <c r="AB47" s="99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9"/>
    </row>
    <row r="48" spans="1:42" ht="15.75" customHeight="1" thickBot="1">
      <c r="A48" s="303"/>
      <c r="B48" s="1204"/>
      <c r="C48" s="1205"/>
      <c r="D48" s="1205"/>
      <c r="E48" s="1205"/>
      <c r="F48" s="1205"/>
      <c r="G48" s="1205"/>
      <c r="H48" s="1205"/>
      <c r="I48" s="1205"/>
      <c r="J48" s="1205"/>
      <c r="K48" s="1206"/>
      <c r="L48" s="219"/>
      <c r="M48" s="220"/>
      <c r="N48" s="222" t="s">
        <v>9</v>
      </c>
      <c r="O48" s="204"/>
      <c r="P48" s="204"/>
      <c r="Q48" s="211"/>
      <c r="R48" s="204"/>
      <c r="S48" s="204"/>
      <c r="T48" s="204"/>
      <c r="U48" s="204"/>
      <c r="V48" s="204"/>
      <c r="W48" s="213"/>
      <c r="X48" s="228"/>
      <c r="Y48" s="158"/>
      <c r="Z48" s="158"/>
      <c r="AA48" s="158"/>
      <c r="AB48" s="159"/>
      <c r="AC48" s="158"/>
      <c r="AD48" s="158"/>
      <c r="AE48" s="158"/>
      <c r="AF48" s="158"/>
      <c r="AG48" s="158"/>
      <c r="AH48" s="158"/>
      <c r="AI48" s="158"/>
      <c r="AJ48" s="158"/>
      <c r="AK48" s="158"/>
      <c r="AL48" s="158"/>
      <c r="AM48" s="158"/>
      <c r="AN48" s="158"/>
      <c r="AO48" s="158"/>
      <c r="AP48" s="159"/>
    </row>
    <row r="49" spans="1:42" ht="15.75" hidden="1" customHeight="1">
      <c r="A49" s="58"/>
      <c r="B49" s="153"/>
      <c r="C49" s="155"/>
      <c r="D49" s="155"/>
      <c r="E49" s="155"/>
      <c r="F49" s="155"/>
      <c r="G49" s="155"/>
      <c r="H49" s="155"/>
      <c r="I49" s="155"/>
      <c r="J49" s="155"/>
      <c r="K49" s="155"/>
      <c r="L49" s="1202"/>
      <c r="M49" s="1203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06"/>
      <c r="Y49" s="131"/>
      <c r="Z49" s="131"/>
      <c r="AA49" s="131"/>
      <c r="AB49" s="131"/>
      <c r="AC49" s="131"/>
      <c r="AD49" s="131"/>
      <c r="AE49" s="131"/>
      <c r="AF49" s="131"/>
      <c r="AG49" s="131"/>
      <c r="AH49" s="131"/>
      <c r="AI49" s="131"/>
      <c r="AJ49" s="131"/>
      <c r="AK49" s="131"/>
      <c r="AL49" s="131"/>
      <c r="AM49" s="131"/>
      <c r="AN49" s="131"/>
      <c r="AO49" s="131"/>
      <c r="AP49" s="132"/>
    </row>
    <row r="50" spans="1:42" ht="15.75" hidden="1" customHeight="1">
      <c r="A50" s="58"/>
      <c r="B50" s="153"/>
      <c r="C50" s="155"/>
      <c r="D50" s="155"/>
      <c r="E50" s="155"/>
      <c r="F50" s="155"/>
      <c r="G50" s="155"/>
      <c r="H50" s="155"/>
      <c r="I50" s="155"/>
      <c r="J50" s="155"/>
      <c r="K50" s="155"/>
      <c r="L50" s="1200"/>
      <c r="M50" s="1201"/>
      <c r="N50" s="1209"/>
      <c r="O50" s="1197"/>
      <c r="P50" s="1197"/>
      <c r="Q50" s="1197"/>
      <c r="R50" s="1197"/>
      <c r="S50" s="1197"/>
      <c r="T50" s="1197"/>
      <c r="U50" s="1197"/>
      <c r="V50" s="1197"/>
      <c r="W50" s="1210"/>
      <c r="X50" s="100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2"/>
    </row>
    <row r="51" spans="1:42" ht="15.75" hidden="1" customHeight="1">
      <c r="A51" s="58"/>
      <c r="B51" s="1209"/>
      <c r="C51" s="1197"/>
      <c r="D51" s="1197"/>
      <c r="E51" s="1197"/>
      <c r="F51" s="1197"/>
      <c r="G51" s="1197"/>
      <c r="H51" s="1197"/>
      <c r="I51" s="1197"/>
      <c r="J51" s="1197"/>
      <c r="K51" s="1210"/>
      <c r="L51" s="156"/>
      <c r="M51" s="157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03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5"/>
    </row>
    <row r="52" spans="1:42" ht="15.75" hidden="1" customHeight="1">
      <c r="A52" s="58"/>
      <c r="B52" s="153"/>
      <c r="C52" s="155"/>
      <c r="D52" s="155"/>
      <c r="E52" s="155"/>
      <c r="F52" s="155"/>
      <c r="G52" s="155"/>
      <c r="H52" s="155"/>
      <c r="I52" s="155"/>
      <c r="J52" s="155"/>
      <c r="K52" s="155"/>
      <c r="L52" s="156"/>
      <c r="M52" s="157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03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5"/>
    </row>
    <row r="53" spans="1:42" ht="15.75" hidden="1" customHeight="1">
      <c r="A53" s="58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6"/>
      <c r="M53" s="157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03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5"/>
    </row>
    <row r="54" spans="1:42" ht="15.75" hidden="1" customHeight="1">
      <c r="A54" s="58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200"/>
      <c r="M54" s="1201"/>
      <c r="N54" s="1209"/>
      <c r="O54" s="1197"/>
      <c r="P54" s="1197"/>
      <c r="Q54" s="1197"/>
      <c r="R54" s="1197"/>
      <c r="S54" s="1197"/>
      <c r="T54" s="1197"/>
      <c r="U54" s="1197"/>
      <c r="V54" s="1197"/>
      <c r="W54" s="1210"/>
      <c r="X54" s="103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5"/>
    </row>
    <row r="55" spans="1:42" ht="15.75" hidden="1" customHeight="1">
      <c r="A55" s="58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6"/>
      <c r="M55" s="157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03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4"/>
      <c r="AJ55" s="104"/>
      <c r="AK55" s="104"/>
      <c r="AL55" s="104"/>
      <c r="AM55" s="104"/>
      <c r="AN55" s="104"/>
      <c r="AO55" s="104"/>
      <c r="AP55" s="105"/>
    </row>
    <row r="56" spans="1:42" ht="15.75" hidden="1" customHeight="1">
      <c r="A56" s="58"/>
      <c r="B56" s="1209"/>
      <c r="C56" s="1197"/>
      <c r="D56" s="1197"/>
      <c r="E56" s="1197"/>
      <c r="F56" s="1197"/>
      <c r="G56" s="1197"/>
      <c r="H56" s="1197"/>
      <c r="I56" s="1197"/>
      <c r="J56" s="1197"/>
      <c r="K56" s="1210"/>
      <c r="L56" s="156"/>
      <c r="M56" s="157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03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5"/>
    </row>
    <row r="57" spans="1:42" ht="15.75" hidden="1" customHeight="1">
      <c r="A57" s="58"/>
      <c r="B57" s="1209"/>
      <c r="C57" s="1197"/>
      <c r="D57" s="1197"/>
      <c r="E57" s="1197"/>
      <c r="F57" s="1197"/>
      <c r="G57" s="1197"/>
      <c r="H57" s="1197"/>
      <c r="I57" s="1197"/>
      <c r="J57" s="1197"/>
      <c r="K57" s="1210"/>
      <c r="L57" s="156"/>
      <c r="M57" s="157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03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5"/>
    </row>
    <row r="58" spans="1:42" ht="15.75" hidden="1" customHeight="1">
      <c r="A58" s="58"/>
      <c r="B58" s="1249"/>
      <c r="C58" s="1250"/>
      <c r="D58" s="1250"/>
      <c r="E58" s="1250"/>
      <c r="F58" s="1250"/>
      <c r="G58" s="1250"/>
      <c r="H58" s="1250"/>
      <c r="I58" s="1250"/>
      <c r="J58" s="1250"/>
      <c r="K58" s="1251"/>
      <c r="L58" s="156"/>
      <c r="M58" s="157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03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5"/>
    </row>
    <row r="59" spans="1:42" ht="15.75" hidden="1" customHeight="1">
      <c r="A59" s="58"/>
      <c r="B59" s="1222"/>
      <c r="C59" s="1223"/>
      <c r="D59" s="1223"/>
      <c r="E59" s="1223"/>
      <c r="F59" s="1223"/>
      <c r="G59" s="1223"/>
      <c r="H59" s="1223"/>
      <c r="I59" s="1223"/>
      <c r="J59" s="1223"/>
      <c r="K59" s="1224"/>
      <c r="L59" s="1200"/>
      <c r="M59" s="1201"/>
      <c r="N59" s="1209"/>
      <c r="O59" s="1197"/>
      <c r="P59" s="1197"/>
      <c r="Q59" s="1197"/>
      <c r="R59" s="1197"/>
      <c r="S59" s="1197"/>
      <c r="T59" s="1197"/>
      <c r="U59" s="1197"/>
      <c r="V59" s="1197"/>
      <c r="W59" s="1210"/>
      <c r="X59" s="103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5"/>
    </row>
    <row r="60" spans="1:42" s="49" customFormat="1" ht="18" hidden="1" customHeight="1">
      <c r="A60" s="58"/>
      <c r="B60" s="84"/>
      <c r="C60" s="85"/>
      <c r="D60" s="85"/>
      <c r="E60" s="85"/>
      <c r="F60" s="85"/>
      <c r="G60" s="85"/>
      <c r="H60" s="85"/>
      <c r="I60" s="85"/>
      <c r="J60" s="85"/>
      <c r="K60" s="86"/>
      <c r="L60" s="1200"/>
      <c r="M60" s="1201"/>
      <c r="N60" s="1209"/>
      <c r="O60" s="1197"/>
      <c r="P60" s="1197"/>
      <c r="Q60" s="1197"/>
      <c r="R60" s="1197"/>
      <c r="S60" s="1197"/>
      <c r="T60" s="1197"/>
      <c r="U60" s="1197"/>
      <c r="V60" s="1197"/>
      <c r="W60" s="1210"/>
      <c r="X60" s="106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8"/>
    </row>
    <row r="61" spans="1:42" ht="15.75" hidden="1" customHeight="1" thickBot="1">
      <c r="A61" s="134"/>
      <c r="B61" s="84"/>
      <c r="C61" s="85"/>
      <c r="D61" s="85"/>
      <c r="E61" s="85"/>
      <c r="F61" s="85"/>
      <c r="G61" s="85"/>
      <c r="H61" s="85"/>
      <c r="I61" s="85"/>
      <c r="J61" s="85"/>
      <c r="K61" s="86"/>
      <c r="L61" s="1207"/>
      <c r="M61" s="1208"/>
      <c r="N61" s="1212"/>
      <c r="O61" s="1187"/>
      <c r="P61" s="1187"/>
      <c r="Q61" s="1187"/>
      <c r="R61" s="1187"/>
      <c r="S61" s="1187"/>
      <c r="T61" s="1187"/>
      <c r="U61" s="1187"/>
      <c r="V61" s="1187"/>
      <c r="W61" s="1213"/>
      <c r="X61" s="109"/>
      <c r="Y61" s="109"/>
      <c r="Z61" s="109"/>
      <c r="AA61" s="109"/>
      <c r="AB61" s="109"/>
      <c r="AC61" s="109"/>
      <c r="AD61" s="109"/>
      <c r="AE61" s="109"/>
      <c r="AF61" s="109"/>
      <c r="AG61" s="110"/>
      <c r="AH61" s="109"/>
      <c r="AI61" s="109"/>
      <c r="AJ61" s="109"/>
      <c r="AK61" s="109"/>
      <c r="AL61" s="109"/>
      <c r="AM61" s="109"/>
      <c r="AN61" s="109"/>
      <c r="AO61" s="109"/>
      <c r="AP61" s="111"/>
    </row>
    <row r="62" spans="1:42" ht="20.25" hidden="1" thickTop="1" thickBot="1">
      <c r="A62" s="83"/>
      <c r="B62" s="89"/>
      <c r="C62" s="90"/>
      <c r="D62" s="90"/>
      <c r="E62" s="90"/>
      <c r="F62" s="90"/>
      <c r="G62" s="90"/>
      <c r="H62" s="90"/>
      <c r="I62" s="90"/>
      <c r="J62" s="90"/>
      <c r="K62" s="91"/>
      <c r="L62" s="81"/>
      <c r="M62" s="82"/>
      <c r="N62" s="73"/>
      <c r="O62" s="73"/>
      <c r="P62" s="73"/>
      <c r="Q62" s="73"/>
      <c r="R62" s="73"/>
      <c r="S62" s="73"/>
      <c r="T62" s="73"/>
      <c r="U62" s="73"/>
      <c r="V62" s="73"/>
      <c r="W62" s="77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4"/>
    </row>
    <row r="63" spans="1:42" ht="20.25" hidden="1" thickTop="1" thickBot="1">
      <c r="A63" s="83"/>
      <c r="B63" s="1225"/>
      <c r="C63" s="1226"/>
      <c r="D63" s="1226"/>
      <c r="E63" s="1226"/>
      <c r="F63" s="1226"/>
      <c r="G63" s="1226"/>
      <c r="H63" s="1226"/>
      <c r="I63" s="1226"/>
      <c r="J63" s="1226"/>
      <c r="K63" s="1227"/>
      <c r="L63" s="81"/>
      <c r="M63" s="82"/>
      <c r="N63" s="73"/>
      <c r="O63" s="73"/>
      <c r="P63" s="73"/>
      <c r="Q63" s="73"/>
      <c r="R63" s="73"/>
      <c r="S63" s="73"/>
      <c r="T63" s="73"/>
      <c r="U63" s="73"/>
      <c r="V63" s="73"/>
      <c r="W63" s="77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4"/>
    </row>
    <row r="64" spans="1:42" ht="20.25" hidden="1" thickTop="1" thickBot="1">
      <c r="A64" s="8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81"/>
      <c r="M64" s="82"/>
      <c r="N64" s="73"/>
      <c r="O64" s="73"/>
      <c r="P64" s="73"/>
      <c r="Q64" s="73"/>
      <c r="R64" s="73"/>
      <c r="S64" s="73"/>
      <c r="T64" s="73"/>
      <c r="U64" s="73"/>
      <c r="V64" s="73"/>
      <c r="W64" s="77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4"/>
    </row>
    <row r="65" spans="1:42" ht="20.25" hidden="1" thickTop="1" thickBot="1">
      <c r="A65" s="88"/>
      <c r="B65" s="79"/>
      <c r="C65" s="73"/>
      <c r="D65" s="73"/>
      <c r="E65" s="73"/>
      <c r="F65" s="73"/>
      <c r="G65" s="73"/>
      <c r="H65" s="73"/>
      <c r="I65" s="73"/>
      <c r="J65" s="73"/>
      <c r="K65" s="77"/>
      <c r="L65" s="92"/>
      <c r="M65" s="93"/>
      <c r="N65" s="75"/>
      <c r="O65" s="75"/>
      <c r="P65" s="75"/>
      <c r="Q65" s="75"/>
      <c r="R65" s="75"/>
      <c r="S65" s="75"/>
      <c r="T65" s="75"/>
      <c r="U65" s="75"/>
      <c r="V65" s="75"/>
      <c r="W65" s="78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6"/>
    </row>
    <row r="66" spans="1:42" ht="15" hidden="1" customHeight="1" thickBot="1">
      <c r="A66" s="83"/>
      <c r="B66" s="79"/>
      <c r="C66" s="73"/>
      <c r="D66" s="73"/>
      <c r="E66" s="73"/>
      <c r="F66" s="73"/>
      <c r="G66" s="73"/>
      <c r="H66" s="73"/>
      <c r="I66" s="73"/>
      <c r="J66" s="73"/>
      <c r="K66" s="77"/>
      <c r="L66" s="81"/>
      <c r="M66" s="82"/>
      <c r="N66" s="73"/>
      <c r="O66" s="73"/>
      <c r="P66" s="73"/>
      <c r="Q66" s="73"/>
      <c r="R66" s="73"/>
      <c r="S66" s="73"/>
      <c r="T66" s="73"/>
      <c r="U66" s="73"/>
      <c r="V66" s="73"/>
      <c r="W66" s="77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4"/>
    </row>
    <row r="67" spans="1:42" ht="15" hidden="1" customHeight="1" thickBot="1">
      <c r="A67" s="77"/>
      <c r="B67" s="79"/>
      <c r="C67" s="73"/>
      <c r="D67" s="73"/>
      <c r="E67" s="73"/>
      <c r="F67" s="73"/>
      <c r="G67" s="73"/>
      <c r="H67" s="73"/>
      <c r="I67" s="73"/>
      <c r="J67" s="73"/>
      <c r="K67" s="77"/>
      <c r="L67" s="79"/>
      <c r="M67" s="77"/>
      <c r="N67" s="73"/>
      <c r="O67" s="73"/>
      <c r="P67" s="73"/>
      <c r="Q67" s="73"/>
      <c r="R67" s="73"/>
      <c r="S67" s="73"/>
      <c r="T67" s="73"/>
      <c r="U67" s="73"/>
      <c r="V67" s="73"/>
      <c r="W67" s="77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7"/>
    </row>
    <row r="68" spans="1:42" s="23" customFormat="1" ht="21.95" hidden="1" customHeight="1" thickBot="1">
      <c r="A68" s="77"/>
      <c r="B68" s="79"/>
      <c r="C68" s="73"/>
      <c r="D68" s="73"/>
      <c r="E68" s="73"/>
      <c r="F68" s="73"/>
      <c r="G68" s="73"/>
      <c r="H68" s="73"/>
      <c r="I68" s="73"/>
      <c r="J68" s="73"/>
      <c r="K68" s="77"/>
      <c r="L68" s="79"/>
      <c r="M68" s="77"/>
      <c r="N68" s="73"/>
      <c r="O68" s="73"/>
      <c r="P68" s="73"/>
      <c r="Q68" s="73"/>
      <c r="R68" s="73"/>
      <c r="S68" s="73"/>
      <c r="T68" s="73"/>
      <c r="U68" s="73"/>
      <c r="V68" s="73"/>
      <c r="W68" s="77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4"/>
    </row>
    <row r="69" spans="1:42" ht="17.25" hidden="1" thickTop="1" thickBot="1">
      <c r="A69" s="77"/>
      <c r="B69" s="79"/>
      <c r="C69" s="73"/>
      <c r="D69" s="73"/>
      <c r="E69" s="73"/>
      <c r="F69" s="73"/>
      <c r="G69" s="73"/>
      <c r="H69" s="73"/>
      <c r="I69" s="73"/>
      <c r="J69" s="73"/>
      <c r="K69" s="77"/>
      <c r="L69" s="79"/>
      <c r="M69" s="77"/>
      <c r="N69" s="73"/>
      <c r="O69" s="73"/>
      <c r="P69" s="73"/>
      <c r="Q69" s="73"/>
      <c r="R69" s="73"/>
      <c r="S69" s="73"/>
      <c r="T69" s="73"/>
      <c r="U69" s="73"/>
      <c r="V69" s="73"/>
      <c r="W69" s="77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4"/>
    </row>
    <row r="70" spans="1:42" ht="21.95" hidden="1" customHeight="1" thickBot="1">
      <c r="A70" s="77"/>
      <c r="B70" s="79"/>
      <c r="C70" s="73"/>
      <c r="D70" s="73"/>
      <c r="E70" s="73"/>
      <c r="F70" s="73"/>
      <c r="G70" s="73"/>
      <c r="H70" s="73"/>
      <c r="I70" s="73"/>
      <c r="J70" s="73"/>
      <c r="K70" s="77"/>
      <c r="L70" s="79"/>
      <c r="M70" s="77"/>
      <c r="N70" s="73"/>
      <c r="O70" s="73"/>
      <c r="P70" s="73"/>
      <c r="Q70" s="73"/>
      <c r="R70" s="73"/>
      <c r="S70" s="73"/>
      <c r="T70" s="73"/>
      <c r="U70" s="73"/>
      <c r="V70" s="73"/>
      <c r="W70" s="77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4"/>
    </row>
    <row r="71" spans="1:42" ht="21.95" hidden="1" customHeight="1" thickBot="1">
      <c r="A71" s="77"/>
      <c r="B71" s="80"/>
      <c r="C71" s="75"/>
      <c r="D71" s="75"/>
      <c r="E71" s="75"/>
      <c r="F71" s="75"/>
      <c r="G71" s="75"/>
      <c r="H71" s="75"/>
      <c r="I71" s="75"/>
      <c r="J71" s="75"/>
      <c r="K71" s="78"/>
      <c r="L71" s="79"/>
      <c r="M71" s="77"/>
      <c r="N71" s="73"/>
      <c r="O71" s="73"/>
      <c r="P71" s="73"/>
      <c r="Q71" s="73"/>
      <c r="R71" s="73"/>
      <c r="S71" s="73"/>
      <c r="T71" s="73"/>
      <c r="U71" s="73"/>
      <c r="V71" s="73"/>
      <c r="W71" s="77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4"/>
    </row>
    <row r="72" spans="1:42" ht="17.25" hidden="1" thickTop="1" thickBot="1">
      <c r="A72" s="77"/>
      <c r="B72" s="26"/>
      <c r="C72" s="26"/>
      <c r="D72" s="1231"/>
      <c r="E72" s="1231"/>
      <c r="F72" s="1231"/>
      <c r="G72" s="1231"/>
      <c r="H72" s="1231"/>
      <c r="I72" s="1231"/>
      <c r="J72" s="37"/>
      <c r="K72" s="37"/>
      <c r="L72" s="79"/>
      <c r="M72" s="77"/>
      <c r="N72" s="73"/>
      <c r="O72" s="73"/>
      <c r="P72" s="73"/>
      <c r="Q72" s="73"/>
      <c r="R72" s="73"/>
      <c r="S72" s="73"/>
      <c r="T72" s="73"/>
      <c r="U72" s="73"/>
      <c r="V72" s="73"/>
      <c r="W72" s="77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4"/>
    </row>
    <row r="73" spans="1:42" ht="21.95" hidden="1" customHeight="1" thickBot="1">
      <c r="A73" s="77"/>
      <c r="B73" s="45"/>
      <c r="C73" s="30"/>
      <c r="D73" s="39"/>
      <c r="E73" s="39"/>
      <c r="F73" s="39"/>
      <c r="G73" s="39"/>
      <c r="H73" s="39"/>
      <c r="I73" s="39"/>
      <c r="J73" s="39"/>
      <c r="K73" s="39"/>
      <c r="L73" s="79"/>
      <c r="M73" s="77"/>
      <c r="N73" s="73"/>
      <c r="O73" s="73"/>
      <c r="P73" s="73"/>
      <c r="Q73" s="73"/>
      <c r="R73" s="73"/>
      <c r="S73" s="73"/>
      <c r="T73" s="73"/>
      <c r="U73" s="73"/>
      <c r="V73" s="73"/>
      <c r="W73" s="77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4"/>
    </row>
    <row r="74" spans="1:42" ht="21.95" hidden="1" customHeight="1" thickBot="1">
      <c r="A74" s="77"/>
      <c r="B74" s="5"/>
      <c r="C74" s="5"/>
      <c r="D74" s="40"/>
      <c r="E74" s="55"/>
      <c r="F74" s="1018"/>
      <c r="G74" s="1018"/>
      <c r="H74" s="1018"/>
      <c r="I74" s="1018"/>
      <c r="J74" s="1018"/>
      <c r="K74" s="40"/>
      <c r="L74" s="80"/>
      <c r="M74" s="78"/>
      <c r="N74" s="75"/>
      <c r="O74" s="75"/>
      <c r="P74" s="75"/>
      <c r="Q74" s="75"/>
      <c r="R74" s="75"/>
      <c r="S74" s="75"/>
      <c r="T74" s="75"/>
      <c r="U74" s="75"/>
      <c r="V74" s="75"/>
      <c r="W74" s="78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6"/>
    </row>
    <row r="75" spans="1:42" ht="19.5" customHeight="1" thickTop="1">
      <c r="A75" s="25"/>
      <c r="B75" s="704"/>
      <c r="C75" s="704"/>
      <c r="D75" s="704"/>
      <c r="E75" s="1214" t="s">
        <v>374</v>
      </c>
      <c r="F75" s="1214"/>
      <c r="G75" s="1214"/>
      <c r="H75" s="1214"/>
      <c r="I75" s="1214"/>
      <c r="J75" s="1214"/>
      <c r="K75" s="704"/>
      <c r="L75" s="39"/>
      <c r="M75" s="39"/>
      <c r="N75" s="37"/>
      <c r="O75" s="38"/>
      <c r="P75" s="37"/>
      <c r="Q75" s="51"/>
      <c r="R75" s="1232" t="s">
        <v>177</v>
      </c>
      <c r="S75" s="1232"/>
      <c r="T75" s="1232"/>
      <c r="U75" s="1232"/>
      <c r="V75" s="1232"/>
      <c r="W75" s="1232"/>
      <c r="X75" s="27"/>
      <c r="Y75" s="27"/>
      <c r="Z75" s="27"/>
      <c r="AA75" s="28"/>
      <c r="AB75" s="52"/>
      <c r="AC75" s="52"/>
      <c r="AD75" s="5"/>
      <c r="AE75" s="5"/>
      <c r="AF75" s="907"/>
      <c r="AG75" s="1218" t="s">
        <v>22</v>
      </c>
      <c r="AH75" s="1219"/>
      <c r="AI75" s="1219"/>
      <c r="AJ75" s="1219"/>
      <c r="AK75" s="1219"/>
      <c r="AL75" s="1219"/>
      <c r="AM75" s="1219"/>
      <c r="AN75" s="1219"/>
      <c r="AO75" s="1219"/>
      <c r="AP75" s="1220"/>
    </row>
    <row r="76" spans="1:42" ht="18.75" customHeight="1">
      <c r="A76" s="29"/>
      <c r="B76" s="231"/>
      <c r="C76" s="231"/>
      <c r="D76" s="231"/>
      <c r="E76" s="233"/>
      <c r="F76" s="233"/>
      <c r="G76" s="233"/>
      <c r="H76" s="233"/>
      <c r="I76" s="233"/>
      <c r="J76" s="231"/>
      <c r="K76" s="231"/>
      <c r="L76" s="39"/>
      <c r="M76" s="39"/>
      <c r="N76" s="40"/>
      <c r="O76" s="41"/>
      <c r="P76" s="42"/>
      <c r="Q76" s="39"/>
      <c r="R76" s="187"/>
      <c r="S76" s="187"/>
      <c r="T76" s="187"/>
      <c r="U76" s="187"/>
      <c r="V76" s="187"/>
      <c r="W76" s="187"/>
      <c r="X76" s="31"/>
      <c r="Y76" s="31"/>
      <c r="Z76" s="31"/>
      <c r="AA76" s="31"/>
      <c r="AB76" s="31"/>
      <c r="AC76" s="31"/>
      <c r="AD76" s="5"/>
      <c r="AE76" s="5"/>
      <c r="AF76" s="5"/>
      <c r="AG76" s="1221" t="s">
        <v>8</v>
      </c>
      <c r="AH76" s="1221"/>
      <c r="AI76" s="1221"/>
      <c r="AJ76" s="1230"/>
      <c r="AK76" s="1230"/>
      <c r="AL76" s="1230"/>
      <c r="AM76" s="1230"/>
      <c r="AN76" s="1230"/>
      <c r="AO76" s="1230"/>
      <c r="AP76" s="1230"/>
    </row>
    <row r="77" spans="1:42" ht="18.75">
      <c r="A77" s="14"/>
      <c r="B77" s="231"/>
      <c r="C77" s="231"/>
      <c r="D77" s="231"/>
      <c r="E77" s="1191"/>
      <c r="F77" s="1191"/>
      <c r="G77" s="1191"/>
      <c r="H77" s="1191"/>
      <c r="I77" s="1191"/>
      <c r="J77" s="1191"/>
      <c r="K77" s="231"/>
      <c r="L77" s="40"/>
      <c r="M77" s="40"/>
      <c r="N77" s="40"/>
      <c r="O77" s="41"/>
      <c r="P77" s="42"/>
      <c r="Q77" s="42"/>
      <c r="R77" s="1215"/>
      <c r="S77" s="1215"/>
      <c r="T77" s="1215"/>
      <c r="U77" s="1215"/>
      <c r="V77" s="1215"/>
      <c r="W77" s="1215"/>
      <c r="X77" s="1215"/>
      <c r="Y77" s="152"/>
      <c r="Z77" s="152"/>
      <c r="AA77" s="152"/>
      <c r="AB77" s="152"/>
      <c r="AC77" s="152"/>
      <c r="AD77" s="5"/>
      <c r="AE77" s="5"/>
      <c r="AF77" s="5"/>
      <c r="AG77" s="1221" t="s">
        <v>6</v>
      </c>
      <c r="AH77" s="1221"/>
      <c r="AI77" s="1221"/>
      <c r="AJ77" s="1233"/>
      <c r="AK77" s="1234"/>
      <c r="AL77" s="1234"/>
      <c r="AM77" s="1234"/>
      <c r="AN77" s="1234"/>
      <c r="AO77" s="1234"/>
      <c r="AP77" s="1234"/>
    </row>
    <row r="78" spans="1:42" ht="18.75" customHeight="1">
      <c r="A78" s="230"/>
      <c r="B78" s="231"/>
      <c r="C78" s="231"/>
      <c r="D78" s="297"/>
      <c r="E78" s="1122" t="s">
        <v>1462</v>
      </c>
      <c r="F78" s="1122"/>
      <c r="G78" s="1122"/>
      <c r="H78" s="1122"/>
      <c r="I78" s="1122"/>
      <c r="J78" s="1122"/>
      <c r="K78" s="1122"/>
      <c r="L78" s="42"/>
      <c r="M78" s="68"/>
      <c r="N78" s="40"/>
      <c r="O78" s="41"/>
      <c r="P78" s="40"/>
      <c r="Q78" s="287"/>
      <c r="R78" s="1122" t="s">
        <v>1423</v>
      </c>
      <c r="S78" s="1122"/>
      <c r="T78" s="1122"/>
      <c r="U78" s="1122"/>
      <c r="V78" s="1122"/>
      <c r="W78" s="1122"/>
      <c r="X78" s="21"/>
      <c r="Y78" s="21"/>
      <c r="Z78" s="21"/>
      <c r="AA78" s="21"/>
      <c r="AB78" s="21"/>
      <c r="AC78" s="152"/>
      <c r="AD78" s="5"/>
      <c r="AE78" s="5"/>
      <c r="AF78" s="5"/>
      <c r="AG78" s="1199" t="s">
        <v>666</v>
      </c>
      <c r="AH78" s="1199"/>
      <c r="AI78" s="1199"/>
      <c r="AJ78" s="1228"/>
      <c r="AK78" s="1228"/>
      <c r="AL78" s="1228"/>
      <c r="AM78" s="1228"/>
      <c r="AN78" s="1228"/>
      <c r="AO78" s="1228"/>
      <c r="AP78" s="1228"/>
    </row>
    <row r="79" spans="1:42" ht="18.75">
      <c r="A79" s="33"/>
      <c r="B79" s="231"/>
      <c r="C79" s="231"/>
      <c r="D79" s="231"/>
      <c r="E79" s="1216"/>
      <c r="F79" s="1216"/>
      <c r="G79" s="1216"/>
      <c r="H79" s="1216"/>
      <c r="I79" s="1216"/>
      <c r="J79" s="1216"/>
      <c r="K79" s="1216"/>
      <c r="L79" s="43"/>
      <c r="M79" s="43"/>
      <c r="N79" s="40"/>
      <c r="O79" s="40"/>
      <c r="P79" s="40"/>
      <c r="Q79" s="40"/>
      <c r="R79" s="1018"/>
      <c r="S79" s="1018"/>
      <c r="T79" s="1018"/>
      <c r="U79" s="1018"/>
      <c r="V79" s="1018"/>
      <c r="W79" s="1018"/>
      <c r="X79" s="1018"/>
      <c r="Y79" s="1018"/>
      <c r="Z79" s="1018"/>
      <c r="AA79" s="1018"/>
      <c r="AB79" s="1018"/>
      <c r="AC79" s="1018"/>
      <c r="AD79" s="5"/>
      <c r="AE79" s="5"/>
      <c r="AF79" s="5"/>
      <c r="AG79" s="1199" t="s">
        <v>202</v>
      </c>
      <c r="AH79" s="1199"/>
      <c r="AI79" s="1199"/>
      <c r="AJ79" s="1229"/>
      <c r="AK79" s="1229"/>
      <c r="AL79" s="1229"/>
      <c r="AM79" s="1229"/>
      <c r="AN79" s="1229"/>
      <c r="AO79" s="1229"/>
      <c r="AP79" s="1229"/>
    </row>
    <row r="80" spans="1:42" ht="19.5" customHeight="1" thickBot="1">
      <c r="A80" s="35"/>
      <c r="B80" s="232"/>
      <c r="C80" s="232"/>
      <c r="D80" s="232"/>
      <c r="E80" s="1211" t="s">
        <v>1461</v>
      </c>
      <c r="F80" s="1211"/>
      <c r="G80" s="1211"/>
      <c r="H80" s="1211"/>
      <c r="I80" s="1211"/>
      <c r="J80" s="1211"/>
      <c r="K80" s="1211"/>
      <c r="L80" s="336"/>
      <c r="M80" s="336"/>
      <c r="N80" s="337"/>
      <c r="O80" s="337"/>
      <c r="P80" s="337"/>
      <c r="Q80" s="337"/>
      <c r="R80" s="1211" t="s">
        <v>1422</v>
      </c>
      <c r="S80" s="1211"/>
      <c r="T80" s="1211"/>
      <c r="U80" s="1211"/>
      <c r="V80" s="1211"/>
      <c r="W80" s="1211"/>
      <c r="X80" s="36"/>
      <c r="Y80" s="36"/>
      <c r="Z80" s="36"/>
      <c r="AA80" s="24"/>
      <c r="AB80" s="24"/>
      <c r="AC80" s="24"/>
      <c r="AD80" s="54"/>
      <c r="AE80" s="54"/>
      <c r="AF80" s="54"/>
      <c r="AG80" s="1199" t="s">
        <v>203</v>
      </c>
      <c r="AH80" s="1199"/>
      <c r="AI80" s="1199"/>
      <c r="AJ80" s="1217"/>
      <c r="AK80" s="1217"/>
      <c r="AL80" s="1217"/>
      <c r="AM80" s="1217"/>
      <c r="AN80" s="1217"/>
      <c r="AO80" s="1217"/>
      <c r="AP80" s="1217"/>
    </row>
  </sheetData>
  <dataConsolidate/>
  <mergeCells count="167">
    <mergeCell ref="B32:K32"/>
    <mergeCell ref="B36:K36"/>
    <mergeCell ref="B37:K37"/>
    <mergeCell ref="A11:M11"/>
    <mergeCell ref="N11:U11"/>
    <mergeCell ref="B12:E12"/>
    <mergeCell ref="B35:K35"/>
    <mergeCell ref="B18:K18"/>
    <mergeCell ref="B34:K34"/>
    <mergeCell ref="B33:K33"/>
    <mergeCell ref="B20:K20"/>
    <mergeCell ref="B21:K21"/>
    <mergeCell ref="B19:K19"/>
    <mergeCell ref="N21:W21"/>
    <mergeCell ref="N22:W22"/>
    <mergeCell ref="N23:W23"/>
    <mergeCell ref="N24:W24"/>
    <mergeCell ref="N25:W25"/>
    <mergeCell ref="N26:W26"/>
    <mergeCell ref="B23:K23"/>
    <mergeCell ref="B22:K22"/>
    <mergeCell ref="B24:K24"/>
    <mergeCell ref="X17:AB17"/>
    <mergeCell ref="N18:W18"/>
    <mergeCell ref="N27:W27"/>
    <mergeCell ref="N31:W31"/>
    <mergeCell ref="L38:M38"/>
    <mergeCell ref="N38:W38"/>
    <mergeCell ref="L39:M39"/>
    <mergeCell ref="N39:W39"/>
    <mergeCell ref="N34:W34"/>
    <mergeCell ref="N36:W36"/>
    <mergeCell ref="L27:M27"/>
    <mergeCell ref="N29:W29"/>
    <mergeCell ref="N30:W30"/>
    <mergeCell ref="B38:K38"/>
    <mergeCell ref="B39:K39"/>
    <mergeCell ref="AC17:AP17"/>
    <mergeCell ref="N17:W17"/>
    <mergeCell ref="A6:AP6"/>
    <mergeCell ref="A7:A8"/>
    <mergeCell ref="AM8:AN8"/>
    <mergeCell ref="AO8:AP8"/>
    <mergeCell ref="AM7:AP7"/>
    <mergeCell ref="Y7:Z7"/>
    <mergeCell ref="B17:K17"/>
    <mergeCell ref="L17:M17"/>
    <mergeCell ref="AN11:AP11"/>
    <mergeCell ref="AO9:AP10"/>
    <mergeCell ref="X11:AC11"/>
    <mergeCell ref="AD11:AM11"/>
    <mergeCell ref="AK9:AL10"/>
    <mergeCell ref="AA7:AB7"/>
    <mergeCell ref="AM9:AN10"/>
    <mergeCell ref="A12:A13"/>
    <mergeCell ref="P12:U12"/>
    <mergeCell ref="AO14:AO15"/>
    <mergeCell ref="AP14:AP15"/>
    <mergeCell ref="AN12:AN13"/>
    <mergeCell ref="AM1:AP1"/>
    <mergeCell ref="D2:AD2"/>
    <mergeCell ref="AM2:AP2"/>
    <mergeCell ref="D3:AD4"/>
    <mergeCell ref="AM3:AP3"/>
    <mergeCell ref="AM4:AP4"/>
    <mergeCell ref="J7:K7"/>
    <mergeCell ref="L7:M7"/>
    <mergeCell ref="N7:Q7"/>
    <mergeCell ref="R7:S7"/>
    <mergeCell ref="T7:U7"/>
    <mergeCell ref="V7:X7"/>
    <mergeCell ref="B5:F5"/>
    <mergeCell ref="G5:H5"/>
    <mergeCell ref="I5:J5"/>
    <mergeCell ref="O5:Q5"/>
    <mergeCell ref="AC7:AE7"/>
    <mergeCell ref="AF7:AG7"/>
    <mergeCell ref="AH7:AJ7"/>
    <mergeCell ref="B7:C7"/>
    <mergeCell ref="D7:E7"/>
    <mergeCell ref="F7:G7"/>
    <mergeCell ref="H7:I7"/>
    <mergeCell ref="AK7:AL8"/>
    <mergeCell ref="AD14:AD15"/>
    <mergeCell ref="AD12:AD13"/>
    <mergeCell ref="AJ14:AJ15"/>
    <mergeCell ref="AI14:AI15"/>
    <mergeCell ref="AL14:AL15"/>
    <mergeCell ref="AM14:AM15"/>
    <mergeCell ref="AH14:AH15"/>
    <mergeCell ref="AG14:AG15"/>
    <mergeCell ref="AK14:AK15"/>
    <mergeCell ref="AE14:AE15"/>
    <mergeCell ref="AF14:AF15"/>
    <mergeCell ref="AE12:AF12"/>
    <mergeCell ref="AG12:AH12"/>
    <mergeCell ref="AI12:AJ12"/>
    <mergeCell ref="AO12:AP12"/>
    <mergeCell ref="F74:J74"/>
    <mergeCell ref="L60:M60"/>
    <mergeCell ref="V11:W11"/>
    <mergeCell ref="AN14:AN15"/>
    <mergeCell ref="V12:W12"/>
    <mergeCell ref="X12:Y12"/>
    <mergeCell ref="Z12:AA12"/>
    <mergeCell ref="AB12:AC12"/>
    <mergeCell ref="F12:I12"/>
    <mergeCell ref="N12:O12"/>
    <mergeCell ref="N33:W33"/>
    <mergeCell ref="B58:K58"/>
    <mergeCell ref="L36:M36"/>
    <mergeCell ref="L34:M34"/>
    <mergeCell ref="N54:W54"/>
    <mergeCell ref="J12:M12"/>
    <mergeCell ref="L18:M18"/>
    <mergeCell ref="L31:M31"/>
    <mergeCell ref="L32:M32"/>
    <mergeCell ref="L37:M37"/>
    <mergeCell ref="N37:W37"/>
    <mergeCell ref="L33:M33"/>
    <mergeCell ref="AK12:AM12"/>
    <mergeCell ref="AJ80:AP80"/>
    <mergeCell ref="AG75:AP75"/>
    <mergeCell ref="AG76:AI76"/>
    <mergeCell ref="B56:K56"/>
    <mergeCell ref="L59:M59"/>
    <mergeCell ref="N59:W59"/>
    <mergeCell ref="B59:K59"/>
    <mergeCell ref="B63:K63"/>
    <mergeCell ref="AG77:AI77"/>
    <mergeCell ref="AJ78:AP78"/>
    <mergeCell ref="AG78:AI78"/>
    <mergeCell ref="R79:W79"/>
    <mergeCell ref="AG79:AI79"/>
    <mergeCell ref="AJ79:AP79"/>
    <mergeCell ref="AJ76:AP76"/>
    <mergeCell ref="B57:K57"/>
    <mergeCell ref="E77:J77"/>
    <mergeCell ref="N60:W60"/>
    <mergeCell ref="X79:AC79"/>
    <mergeCell ref="R80:W80"/>
    <mergeCell ref="D72:I72"/>
    <mergeCell ref="R75:W75"/>
    <mergeCell ref="R78:W78"/>
    <mergeCell ref="AJ77:AP77"/>
    <mergeCell ref="B40:K40"/>
    <mergeCell ref="B41:K41"/>
    <mergeCell ref="B42:K42"/>
    <mergeCell ref="B43:K43"/>
    <mergeCell ref="AG80:AI80"/>
    <mergeCell ref="L50:M50"/>
    <mergeCell ref="L49:M49"/>
    <mergeCell ref="B47:K47"/>
    <mergeCell ref="B48:K48"/>
    <mergeCell ref="B44:K44"/>
    <mergeCell ref="B45:K45"/>
    <mergeCell ref="B46:K46"/>
    <mergeCell ref="L61:M61"/>
    <mergeCell ref="N50:W50"/>
    <mergeCell ref="B51:K51"/>
    <mergeCell ref="L54:M54"/>
    <mergeCell ref="E78:K78"/>
    <mergeCell ref="E80:K80"/>
    <mergeCell ref="N61:W61"/>
    <mergeCell ref="E75:J75"/>
    <mergeCell ref="R77:X77"/>
    <mergeCell ref="E79:K79"/>
  </mergeCells>
  <printOptions horizontalCentered="1" verticalCentered="1"/>
  <pageMargins left="0" right="0" top="0" bottom="0" header="0" footer="0"/>
  <pageSetup paperSize="9" scale="53" orientation="landscape" r:id="rId1"/>
  <colBreaks count="1" manualBreakCount="1">
    <brk id="4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7030A0"/>
  </sheetPr>
  <dimension ref="A1:AP85"/>
  <sheetViews>
    <sheetView showWhiteSpace="0" view="pageBreakPreview" topLeftCell="A7" zoomScale="68" zoomScaleNormal="80" zoomScaleSheetLayoutView="68" workbookViewId="0">
      <selection activeCell="L35" sqref="L35"/>
    </sheetView>
  </sheetViews>
  <sheetFormatPr defaultColWidth="9.140625" defaultRowHeight="15"/>
  <cols>
    <col min="1" max="1" width="9.28515625" style="48" customWidth="1"/>
    <col min="2" max="3" width="5.7109375" style="48" customWidth="1"/>
    <col min="4" max="4" width="5.28515625" style="48" customWidth="1"/>
    <col min="5" max="10" width="5.7109375" style="48" customWidth="1"/>
    <col min="11" max="11" width="6.28515625" style="48" customWidth="1"/>
    <col min="12" max="12" width="5.7109375" style="48" customWidth="1"/>
    <col min="13" max="13" width="4.7109375" style="48" customWidth="1"/>
    <col min="14" max="14" width="6.42578125" style="48" customWidth="1"/>
    <col min="15" max="18" width="5.7109375" style="48" customWidth="1"/>
    <col min="19" max="19" width="5.140625" style="48" customWidth="1"/>
    <col min="20" max="21" width="5.7109375" style="48" customWidth="1"/>
    <col min="22" max="22" width="7.140625" style="48" customWidth="1"/>
    <col min="23" max="23" width="6.42578125" style="48" customWidth="1"/>
    <col min="24" max="24" width="5.7109375" style="48" customWidth="1"/>
    <col min="25" max="25" width="6.5703125" style="48" customWidth="1"/>
    <col min="26" max="28" width="5.7109375" style="48" customWidth="1"/>
    <col min="29" max="29" width="6.140625" style="48" customWidth="1"/>
    <col min="30" max="30" width="6.85546875" style="48" bestFit="1" customWidth="1"/>
    <col min="31" max="31" width="7.7109375" style="48" customWidth="1"/>
    <col min="32" max="32" width="7.85546875" style="48" customWidth="1"/>
    <col min="33" max="33" width="7" style="48" customWidth="1"/>
    <col min="34" max="34" width="6.42578125" style="48" customWidth="1"/>
    <col min="35" max="37" width="5.7109375" style="48" customWidth="1"/>
    <col min="38" max="38" width="7.28515625" style="48" bestFit="1" customWidth="1"/>
    <col min="39" max="39" width="6.42578125" style="48" customWidth="1"/>
    <col min="40" max="40" width="6.7109375" style="48" customWidth="1"/>
    <col min="41" max="41" width="10.85546875" style="2" customWidth="1"/>
    <col min="42" max="42" width="12" style="2" customWidth="1"/>
    <col min="43" max="16384" width="9.140625" style="48"/>
  </cols>
  <sheetData>
    <row r="1" spans="1:42" ht="15.75" customHeight="1">
      <c r="A1" s="8"/>
      <c r="B1" s="8"/>
      <c r="C1" s="8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7" t="s">
        <v>0</v>
      </c>
      <c r="AL1" s="22"/>
      <c r="AM1" s="1382" t="s">
        <v>16</v>
      </c>
      <c r="AN1" s="1383"/>
      <c r="AO1" s="1383"/>
      <c r="AP1" s="1384"/>
    </row>
    <row r="2" spans="1:42" ht="16.5" customHeight="1">
      <c r="A2" s="12"/>
      <c r="B2" s="12"/>
      <c r="C2" s="12"/>
      <c r="D2" s="1058" t="s">
        <v>23</v>
      </c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  <c r="P2" s="1058"/>
      <c r="Q2" s="1058"/>
      <c r="R2" s="1058"/>
      <c r="S2" s="1058"/>
      <c r="T2" s="1058"/>
      <c r="U2" s="1058"/>
      <c r="V2" s="1058"/>
      <c r="W2" s="1058"/>
      <c r="X2" s="1058"/>
      <c r="Y2" s="1058"/>
      <c r="Z2" s="1058"/>
      <c r="AA2" s="1058"/>
      <c r="AB2" s="1058"/>
      <c r="AC2" s="1058"/>
      <c r="AD2" s="1058"/>
      <c r="AE2" s="20"/>
      <c r="AF2" s="20"/>
      <c r="AG2" s="20"/>
      <c r="AH2" s="5"/>
      <c r="AI2" s="5"/>
      <c r="AJ2" s="5"/>
      <c r="AK2" s="18" t="s">
        <v>1</v>
      </c>
      <c r="AL2" s="19"/>
      <c r="AM2" s="1278"/>
      <c r="AN2" s="1279"/>
      <c r="AO2" s="1279"/>
      <c r="AP2" s="1280"/>
    </row>
    <row r="3" spans="1:42" ht="12" customHeight="1">
      <c r="A3" s="13"/>
      <c r="B3" s="13"/>
      <c r="C3" s="5"/>
      <c r="D3" s="1058" t="s">
        <v>29</v>
      </c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  <c r="P3" s="1058"/>
      <c r="Q3" s="1058"/>
      <c r="R3" s="1058"/>
      <c r="S3" s="1058"/>
      <c r="T3" s="1058"/>
      <c r="U3" s="1058"/>
      <c r="V3" s="1058"/>
      <c r="W3" s="1058"/>
      <c r="X3" s="1058"/>
      <c r="Y3" s="1058"/>
      <c r="Z3" s="1058"/>
      <c r="AA3" s="1058"/>
      <c r="AB3" s="1058"/>
      <c r="AC3" s="1058"/>
      <c r="AD3" s="1058"/>
      <c r="AE3" s="21"/>
      <c r="AF3" s="21"/>
      <c r="AG3" s="21"/>
      <c r="AH3" s="5"/>
      <c r="AI3" s="5"/>
      <c r="AJ3" s="5"/>
      <c r="AK3" s="18" t="s">
        <v>2</v>
      </c>
      <c r="AL3" s="19"/>
      <c r="AM3" s="1281" t="s">
        <v>3</v>
      </c>
      <c r="AN3" s="1282"/>
      <c r="AO3" s="1282"/>
      <c r="AP3" s="1283"/>
    </row>
    <row r="4" spans="1:42" ht="15.95" customHeight="1" thickBot="1">
      <c r="A4" s="95"/>
      <c r="B4" s="95"/>
      <c r="C4" s="54"/>
      <c r="D4" s="1059"/>
      <c r="E4" s="1059"/>
      <c r="F4" s="1059"/>
      <c r="G4" s="1059"/>
      <c r="H4" s="1059"/>
      <c r="I4" s="1059"/>
      <c r="J4" s="1059"/>
      <c r="K4" s="1059"/>
      <c r="L4" s="1059"/>
      <c r="M4" s="1059"/>
      <c r="N4" s="1059"/>
      <c r="O4" s="1059"/>
      <c r="P4" s="1059"/>
      <c r="Q4" s="1059"/>
      <c r="R4" s="1059"/>
      <c r="S4" s="1059"/>
      <c r="T4" s="1059"/>
      <c r="U4" s="1059"/>
      <c r="V4" s="1059"/>
      <c r="W4" s="1059"/>
      <c r="X4" s="1059"/>
      <c r="Y4" s="1059"/>
      <c r="Z4" s="1059"/>
      <c r="AA4" s="1059"/>
      <c r="AB4" s="1059"/>
      <c r="AC4" s="1059"/>
      <c r="AD4" s="1059"/>
      <c r="AE4" s="119"/>
      <c r="AF4" s="119"/>
      <c r="AG4" s="119"/>
      <c r="AH4" s="54"/>
      <c r="AI4" s="54"/>
      <c r="AJ4" s="54"/>
      <c r="AK4" s="120" t="s">
        <v>4</v>
      </c>
      <c r="AL4" s="121"/>
      <c r="AM4" s="1385" t="s">
        <v>5</v>
      </c>
      <c r="AN4" s="1386"/>
      <c r="AO4" s="1386"/>
      <c r="AP4" s="1387"/>
    </row>
    <row r="5" spans="1:42" ht="20.25" customHeight="1">
      <c r="A5" s="254" t="s">
        <v>15</v>
      </c>
      <c r="B5" s="1290">
        <v>43774</v>
      </c>
      <c r="C5" s="1290"/>
      <c r="D5" s="1290"/>
      <c r="E5" s="1290"/>
      <c r="F5" s="1290"/>
      <c r="G5" s="1291" t="s">
        <v>1424</v>
      </c>
      <c r="H5" s="1292"/>
      <c r="I5" s="1291"/>
      <c r="J5" s="1291"/>
      <c r="K5" s="112"/>
      <c r="L5" s="113"/>
      <c r="M5" s="114" t="s">
        <v>17</v>
      </c>
      <c r="N5" s="114"/>
      <c r="O5" s="1291" t="s">
        <v>165</v>
      </c>
      <c r="P5" s="1291"/>
      <c r="Q5" s="1291"/>
      <c r="R5" s="94"/>
      <c r="S5" s="94"/>
      <c r="T5" s="115"/>
      <c r="U5" s="94"/>
      <c r="V5" s="94"/>
      <c r="W5" s="94"/>
      <c r="X5" s="94"/>
      <c r="Y5" s="154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6"/>
      <c r="AK5" s="117"/>
      <c r="AL5" s="117"/>
      <c r="AM5" s="117"/>
      <c r="AN5" s="117"/>
      <c r="AO5" s="117"/>
      <c r="AP5" s="118"/>
    </row>
    <row r="6" spans="1:42" ht="22.5" customHeight="1" thickBot="1">
      <c r="A6" s="1388"/>
      <c r="B6" s="1388"/>
      <c r="C6" s="1388"/>
      <c r="D6" s="1388"/>
      <c r="E6" s="1388"/>
      <c r="F6" s="1388"/>
      <c r="G6" s="1388"/>
      <c r="H6" s="1388"/>
      <c r="I6" s="1388"/>
      <c r="J6" s="1388"/>
      <c r="K6" s="1388"/>
      <c r="L6" s="1388"/>
      <c r="M6" s="1388"/>
      <c r="N6" s="1388"/>
      <c r="O6" s="1388"/>
      <c r="P6" s="1388"/>
      <c r="Q6" s="1388"/>
      <c r="R6" s="1388"/>
      <c r="S6" s="1388"/>
      <c r="T6" s="1388"/>
      <c r="U6" s="1388"/>
      <c r="V6" s="1388"/>
      <c r="W6" s="1388"/>
      <c r="X6" s="1388"/>
      <c r="Y6" s="1388"/>
      <c r="Z6" s="1388"/>
      <c r="AA6" s="1388"/>
      <c r="AB6" s="1388"/>
      <c r="AC6" s="1388"/>
      <c r="AD6" s="1388"/>
      <c r="AE6" s="1388"/>
      <c r="AF6" s="1388"/>
      <c r="AG6" s="1388"/>
      <c r="AH6" s="1388"/>
      <c r="AI6" s="1388"/>
      <c r="AJ6" s="1388"/>
      <c r="AK6" s="1388"/>
      <c r="AL6" s="1388"/>
      <c r="AM6" s="1388"/>
      <c r="AN6" s="1388"/>
      <c r="AO6" s="1388"/>
      <c r="AP6" s="1389"/>
    </row>
    <row r="7" spans="1:42" s="10" customFormat="1" ht="60.75" customHeight="1">
      <c r="A7" s="1373" t="s">
        <v>18</v>
      </c>
      <c r="B7" s="1255" t="s">
        <v>167</v>
      </c>
      <c r="C7" s="1257"/>
      <c r="D7" s="1241" t="s">
        <v>166</v>
      </c>
      <c r="E7" s="1243"/>
      <c r="F7" s="1241" t="s">
        <v>168</v>
      </c>
      <c r="G7" s="1243"/>
      <c r="H7" s="1241" t="s">
        <v>58</v>
      </c>
      <c r="I7" s="1243"/>
      <c r="J7" s="1255" t="s">
        <v>32</v>
      </c>
      <c r="K7" s="1257"/>
      <c r="L7" s="1255" t="s">
        <v>33</v>
      </c>
      <c r="M7" s="1257"/>
      <c r="N7" s="1239" t="s">
        <v>34</v>
      </c>
      <c r="O7" s="1240"/>
      <c r="P7" s="1239" t="s">
        <v>44</v>
      </c>
      <c r="Q7" s="1367"/>
      <c r="R7" s="1367"/>
      <c r="S7" s="1240"/>
      <c r="T7" s="1239" t="s">
        <v>45</v>
      </c>
      <c r="U7" s="1240"/>
      <c r="V7" s="1244" t="s">
        <v>69</v>
      </c>
      <c r="W7" s="1245"/>
      <c r="X7" s="1367" t="s">
        <v>47</v>
      </c>
      <c r="Y7" s="1367"/>
      <c r="Z7" s="1240"/>
      <c r="AA7" s="1239" t="s">
        <v>70</v>
      </c>
      <c r="AB7" s="1240"/>
      <c r="AC7" s="1239" t="s">
        <v>51</v>
      </c>
      <c r="AD7" s="1367"/>
      <c r="AE7" s="1240"/>
      <c r="AF7" s="1239" t="s">
        <v>561</v>
      </c>
      <c r="AG7" s="1240"/>
      <c r="AH7" s="1239" t="s">
        <v>53</v>
      </c>
      <c r="AI7" s="1367"/>
      <c r="AJ7" s="1367"/>
      <c r="AK7" s="1375" t="s">
        <v>18</v>
      </c>
      <c r="AL7" s="1376"/>
      <c r="AM7" s="1164" t="s">
        <v>119</v>
      </c>
      <c r="AN7" s="1311"/>
      <c r="AO7" s="1311"/>
      <c r="AP7" s="1165"/>
    </row>
    <row r="8" spans="1:42" s="10" customFormat="1" ht="16.5" customHeight="1">
      <c r="A8" s="1374"/>
      <c r="B8" s="15" t="s">
        <v>13</v>
      </c>
      <c r="C8" s="15" t="s">
        <v>14</v>
      </c>
      <c r="D8" s="15" t="s">
        <v>13</v>
      </c>
      <c r="E8" s="15" t="s">
        <v>14</v>
      </c>
      <c r="F8" s="15" t="s">
        <v>13</v>
      </c>
      <c r="G8" s="15" t="s">
        <v>14</v>
      </c>
      <c r="H8" s="15" t="s">
        <v>13</v>
      </c>
      <c r="I8" s="15" t="s">
        <v>14</v>
      </c>
      <c r="J8" s="15" t="s">
        <v>13</v>
      </c>
      <c r="K8" s="15" t="s">
        <v>14</v>
      </c>
      <c r="L8" s="15" t="s">
        <v>13</v>
      </c>
      <c r="M8" s="15" t="s">
        <v>14</v>
      </c>
      <c r="N8" s="16" t="s">
        <v>13</v>
      </c>
      <c r="O8" s="16" t="s">
        <v>14</v>
      </c>
      <c r="P8" s="16">
        <v>1</v>
      </c>
      <c r="Q8" s="16">
        <v>2</v>
      </c>
      <c r="R8" s="15">
        <v>3</v>
      </c>
      <c r="S8" s="15">
        <v>4</v>
      </c>
      <c r="T8" s="15" t="s">
        <v>13</v>
      </c>
      <c r="U8" s="15" t="s">
        <v>14</v>
      </c>
      <c r="V8" s="69" t="s">
        <v>13</v>
      </c>
      <c r="W8" s="69" t="s">
        <v>14</v>
      </c>
      <c r="X8" s="69" t="s">
        <v>13</v>
      </c>
      <c r="Y8" s="69" t="s">
        <v>14</v>
      </c>
      <c r="Z8" s="69" t="s">
        <v>48</v>
      </c>
      <c r="AA8" s="69" t="s">
        <v>13</v>
      </c>
      <c r="AB8" s="69" t="s">
        <v>14</v>
      </c>
      <c r="AC8" s="69" t="s">
        <v>13</v>
      </c>
      <c r="AD8" s="69" t="s">
        <v>14</v>
      </c>
      <c r="AE8" s="69" t="s">
        <v>48</v>
      </c>
      <c r="AF8" s="69" t="s">
        <v>13</v>
      </c>
      <c r="AG8" s="69" t="s">
        <v>14</v>
      </c>
      <c r="AH8" s="69" t="s">
        <v>13</v>
      </c>
      <c r="AI8" s="69" t="s">
        <v>14</v>
      </c>
      <c r="AJ8" s="70" t="s">
        <v>48</v>
      </c>
      <c r="AK8" s="1120"/>
      <c r="AL8" s="1121"/>
      <c r="AM8" s="1307" t="s">
        <v>120</v>
      </c>
      <c r="AN8" s="1308"/>
      <c r="AO8" s="1309" t="s">
        <v>121</v>
      </c>
      <c r="AP8" s="1310"/>
    </row>
    <row r="9" spans="1:42" s="151" customFormat="1" ht="16.5" customHeight="1">
      <c r="A9" s="913" t="s">
        <v>10</v>
      </c>
      <c r="B9" s="147" t="s">
        <v>134</v>
      </c>
      <c r="C9" s="147" t="s">
        <v>174</v>
      </c>
      <c r="D9" s="147" t="s">
        <v>135</v>
      </c>
      <c r="E9" s="147" t="s">
        <v>134</v>
      </c>
      <c r="F9" s="147" t="s">
        <v>135</v>
      </c>
      <c r="G9" s="147" t="s">
        <v>134</v>
      </c>
      <c r="H9" s="147" t="s">
        <v>135</v>
      </c>
      <c r="I9" s="147" t="s">
        <v>134</v>
      </c>
      <c r="J9" s="147" t="s">
        <v>134</v>
      </c>
      <c r="K9" s="147" t="s">
        <v>135</v>
      </c>
      <c r="L9" s="147" t="s">
        <v>134</v>
      </c>
      <c r="M9" s="147" t="s">
        <v>135</v>
      </c>
      <c r="N9" s="147" t="s">
        <v>134</v>
      </c>
      <c r="O9" s="147" t="s">
        <v>135</v>
      </c>
      <c r="P9" s="147" t="s">
        <v>134</v>
      </c>
      <c r="Q9" s="147" t="s">
        <v>134</v>
      </c>
      <c r="R9" s="147" t="s">
        <v>135</v>
      </c>
      <c r="S9" s="147" t="s">
        <v>135</v>
      </c>
      <c r="T9" s="147" t="s">
        <v>134</v>
      </c>
      <c r="U9" s="147" t="s">
        <v>135</v>
      </c>
      <c r="V9" s="147" t="s">
        <v>134</v>
      </c>
      <c r="W9" s="147" t="s">
        <v>135</v>
      </c>
      <c r="X9" s="147" t="s">
        <v>135</v>
      </c>
      <c r="Y9" s="147" t="s">
        <v>135</v>
      </c>
      <c r="Z9" s="147" t="s">
        <v>174</v>
      </c>
      <c r="AA9" s="147" t="s">
        <v>135</v>
      </c>
      <c r="AB9" s="147" t="s">
        <v>135</v>
      </c>
      <c r="AC9" s="147" t="s">
        <v>135</v>
      </c>
      <c r="AD9" s="147" t="s">
        <v>134</v>
      </c>
      <c r="AE9" s="147" t="s">
        <v>135</v>
      </c>
      <c r="AF9" s="147" t="s">
        <v>135</v>
      </c>
      <c r="AG9" s="147" t="s">
        <v>134</v>
      </c>
      <c r="AH9" s="147" t="s">
        <v>135</v>
      </c>
      <c r="AI9" s="147" t="s">
        <v>134</v>
      </c>
      <c r="AJ9" s="147" t="s">
        <v>135</v>
      </c>
      <c r="AK9" s="1378" t="s">
        <v>138</v>
      </c>
      <c r="AL9" s="1379"/>
      <c r="AM9" s="1090" t="s">
        <v>1501</v>
      </c>
      <c r="AN9" s="1360"/>
      <c r="AO9" s="1090" t="s">
        <v>1502</v>
      </c>
      <c r="AP9" s="1360"/>
    </row>
    <row r="10" spans="1:42" s="151" customFormat="1" ht="16.5" customHeight="1" thickBot="1">
      <c r="A10" s="914" t="s">
        <v>11</v>
      </c>
      <c r="B10" s="999" t="s">
        <v>134</v>
      </c>
      <c r="C10" s="999" t="s">
        <v>174</v>
      </c>
      <c r="D10" s="999" t="s">
        <v>135</v>
      </c>
      <c r="E10" s="999" t="s">
        <v>134</v>
      </c>
      <c r="F10" s="999" t="s">
        <v>134</v>
      </c>
      <c r="G10" s="999" t="s">
        <v>134</v>
      </c>
      <c r="H10" s="999" t="s">
        <v>134</v>
      </c>
      <c r="I10" s="999" t="s">
        <v>134</v>
      </c>
      <c r="J10" s="999" t="s">
        <v>135</v>
      </c>
      <c r="K10" s="999" t="s">
        <v>134</v>
      </c>
      <c r="L10" s="999" t="s">
        <v>135</v>
      </c>
      <c r="M10" s="999" t="s">
        <v>134</v>
      </c>
      <c r="N10" s="999" t="s">
        <v>135</v>
      </c>
      <c r="O10" s="999" t="s">
        <v>134</v>
      </c>
      <c r="P10" s="999" t="s">
        <v>134</v>
      </c>
      <c r="Q10" s="999" t="s">
        <v>134</v>
      </c>
      <c r="R10" s="999" t="s">
        <v>135</v>
      </c>
      <c r="S10" s="999" t="s">
        <v>135</v>
      </c>
      <c r="T10" s="999" t="s">
        <v>134</v>
      </c>
      <c r="U10" s="999" t="s">
        <v>135</v>
      </c>
      <c r="V10" s="999" t="s">
        <v>134</v>
      </c>
      <c r="W10" s="999" t="s">
        <v>135</v>
      </c>
      <c r="X10" s="999" t="s">
        <v>135</v>
      </c>
      <c r="Y10" s="999" t="s">
        <v>134</v>
      </c>
      <c r="Z10" s="999" t="s">
        <v>174</v>
      </c>
      <c r="AA10" s="999" t="s">
        <v>135</v>
      </c>
      <c r="AB10" s="999" t="s">
        <v>135</v>
      </c>
      <c r="AC10" s="999" t="s">
        <v>135</v>
      </c>
      <c r="AD10" s="999" t="s">
        <v>134</v>
      </c>
      <c r="AE10" s="999" t="s">
        <v>135</v>
      </c>
      <c r="AF10" s="999" t="s">
        <v>135</v>
      </c>
      <c r="AG10" s="999" t="s">
        <v>134</v>
      </c>
      <c r="AH10" s="999" t="s">
        <v>135</v>
      </c>
      <c r="AI10" s="999" t="s">
        <v>134</v>
      </c>
      <c r="AJ10" s="965" t="s">
        <v>135</v>
      </c>
      <c r="AK10" s="1371" t="s">
        <v>139</v>
      </c>
      <c r="AL10" s="1372"/>
      <c r="AM10" s="1088">
        <v>71</v>
      </c>
      <c r="AN10" s="1377"/>
      <c r="AO10" s="1361">
        <v>460358</v>
      </c>
      <c r="AP10" s="1362"/>
    </row>
    <row r="11" spans="1:42" s="10" customFormat="1" ht="16.5" customHeight="1" thickBot="1">
      <c r="A11" s="1381" t="s">
        <v>37</v>
      </c>
      <c r="B11" s="1369"/>
      <c r="C11" s="1369"/>
      <c r="D11" s="1369"/>
      <c r="E11" s="1369"/>
      <c r="F11" s="1369"/>
      <c r="G11" s="1369"/>
      <c r="H11" s="1369"/>
      <c r="I11" s="1369"/>
      <c r="J11" s="1369"/>
      <c r="K11" s="1369"/>
      <c r="L11" s="1369"/>
      <c r="M11" s="1370"/>
      <c r="N11" s="1368" t="s">
        <v>55</v>
      </c>
      <c r="O11" s="1369"/>
      <c r="P11" s="1369"/>
      <c r="Q11" s="1369"/>
      <c r="R11" s="1369"/>
      <c r="S11" s="1369"/>
      <c r="T11" s="1369"/>
      <c r="U11" s="1370"/>
      <c r="V11" s="1368" t="s">
        <v>38</v>
      </c>
      <c r="W11" s="1370"/>
      <c r="X11" s="1368" t="s">
        <v>68</v>
      </c>
      <c r="Y11" s="1369"/>
      <c r="Z11" s="1369"/>
      <c r="AA11" s="1369"/>
      <c r="AB11" s="1369"/>
      <c r="AC11" s="1370"/>
      <c r="AD11" s="1368" t="s">
        <v>43</v>
      </c>
      <c r="AE11" s="1369"/>
      <c r="AF11" s="1369"/>
      <c r="AG11" s="1369"/>
      <c r="AH11" s="1369"/>
      <c r="AI11" s="1369"/>
      <c r="AJ11" s="1369"/>
      <c r="AK11" s="1369"/>
      <c r="AL11" s="1369"/>
      <c r="AM11" s="1369"/>
      <c r="AN11" s="1368" t="s">
        <v>71</v>
      </c>
      <c r="AO11" s="1369"/>
      <c r="AP11" s="1380"/>
    </row>
    <row r="12" spans="1:42" s="10" customFormat="1" ht="46.5" customHeight="1">
      <c r="A12" s="1408" t="s">
        <v>19</v>
      </c>
      <c r="B12" s="1174" t="s">
        <v>35</v>
      </c>
      <c r="C12" s="1175"/>
      <c r="D12" s="1175"/>
      <c r="E12" s="1176"/>
      <c r="F12" s="1174" t="s">
        <v>36</v>
      </c>
      <c r="G12" s="1175"/>
      <c r="H12" s="1175"/>
      <c r="I12" s="1176"/>
      <c r="J12" s="1287" t="s">
        <v>59</v>
      </c>
      <c r="K12" s="1366"/>
      <c r="L12" s="1366"/>
      <c r="M12" s="1288"/>
      <c r="N12" s="1363" t="s">
        <v>54</v>
      </c>
      <c r="O12" s="1365"/>
      <c r="P12" s="1363" t="s">
        <v>56</v>
      </c>
      <c r="Q12" s="1364"/>
      <c r="R12" s="1364"/>
      <c r="S12" s="1364"/>
      <c r="T12" s="1364"/>
      <c r="U12" s="1365"/>
      <c r="V12" s="1129" t="s">
        <v>147</v>
      </c>
      <c r="W12" s="1130"/>
      <c r="X12" s="1129" t="s">
        <v>170</v>
      </c>
      <c r="Y12" s="1130"/>
      <c r="Z12" s="1129" t="s">
        <v>66</v>
      </c>
      <c r="AA12" s="1130"/>
      <c r="AB12" s="1129" t="s">
        <v>67</v>
      </c>
      <c r="AC12" s="1130"/>
      <c r="AD12" s="1133" t="s">
        <v>18</v>
      </c>
      <c r="AE12" s="1164" t="s">
        <v>30</v>
      </c>
      <c r="AF12" s="1274"/>
      <c r="AG12" s="1164" t="s">
        <v>41</v>
      </c>
      <c r="AH12" s="1274"/>
      <c r="AI12" s="1164" t="s">
        <v>42</v>
      </c>
      <c r="AJ12" s="1274"/>
      <c r="AK12" s="1264" t="s">
        <v>40</v>
      </c>
      <c r="AL12" s="1265"/>
      <c r="AM12" s="1266"/>
      <c r="AN12" s="1134" t="s">
        <v>18</v>
      </c>
      <c r="AO12" s="1164" t="s">
        <v>122</v>
      </c>
      <c r="AP12" s="1165"/>
    </row>
    <row r="13" spans="1:42" s="10" customFormat="1" ht="27" customHeight="1">
      <c r="A13" s="1126"/>
      <c r="B13" s="853">
        <v>1</v>
      </c>
      <c r="C13" s="853">
        <v>2</v>
      </c>
      <c r="D13" s="136">
        <v>3</v>
      </c>
      <c r="E13" s="69">
        <v>4</v>
      </c>
      <c r="F13" s="853">
        <v>1</v>
      </c>
      <c r="G13" s="853">
        <v>2</v>
      </c>
      <c r="H13" s="136">
        <v>3</v>
      </c>
      <c r="I13" s="69">
        <v>4</v>
      </c>
      <c r="J13" s="853">
        <v>1</v>
      </c>
      <c r="K13" s="853">
        <v>2</v>
      </c>
      <c r="L13" s="136">
        <v>3</v>
      </c>
      <c r="M13" s="69">
        <v>4</v>
      </c>
      <c r="N13" s="69">
        <v>1</v>
      </c>
      <c r="O13" s="69">
        <v>2</v>
      </c>
      <c r="P13" s="69">
        <v>1</v>
      </c>
      <c r="Q13" s="69">
        <v>2</v>
      </c>
      <c r="R13" s="69">
        <v>3</v>
      </c>
      <c r="S13" s="69">
        <v>4</v>
      </c>
      <c r="T13" s="69">
        <v>5</v>
      </c>
      <c r="U13" s="69">
        <v>6</v>
      </c>
      <c r="V13" s="69">
        <v>1</v>
      </c>
      <c r="W13" s="69">
        <v>2</v>
      </c>
      <c r="X13" s="69">
        <v>1</v>
      </c>
      <c r="Y13" s="69">
        <v>2</v>
      </c>
      <c r="Z13" s="69">
        <v>1</v>
      </c>
      <c r="AA13" s="69">
        <v>2</v>
      </c>
      <c r="AB13" s="69">
        <v>1</v>
      </c>
      <c r="AC13" s="69">
        <v>2</v>
      </c>
      <c r="AD13" s="1269"/>
      <c r="AE13" s="683" t="s">
        <v>20</v>
      </c>
      <c r="AF13" s="683" t="s">
        <v>21</v>
      </c>
      <c r="AG13" s="683" t="s">
        <v>20</v>
      </c>
      <c r="AH13" s="803" t="s">
        <v>21</v>
      </c>
      <c r="AI13" s="683" t="s">
        <v>20</v>
      </c>
      <c r="AJ13" s="683" t="s">
        <v>21</v>
      </c>
      <c r="AK13" s="683" t="s">
        <v>20</v>
      </c>
      <c r="AL13" s="683" t="s">
        <v>21</v>
      </c>
      <c r="AM13" s="683" t="s">
        <v>39</v>
      </c>
      <c r="AN13" s="1134"/>
      <c r="AO13" s="700">
        <v>1</v>
      </c>
      <c r="AP13" s="854">
        <v>2</v>
      </c>
    </row>
    <row r="14" spans="1:42" s="151" customFormat="1" ht="21" customHeight="1">
      <c r="A14" s="255" t="s">
        <v>10</v>
      </c>
      <c r="B14" s="147" t="s">
        <v>134</v>
      </c>
      <c r="C14" s="147" t="s">
        <v>134</v>
      </c>
      <c r="D14" s="147" t="s">
        <v>174</v>
      </c>
      <c r="E14" s="147" t="s">
        <v>134</v>
      </c>
      <c r="F14" s="147" t="s">
        <v>134</v>
      </c>
      <c r="G14" s="147" t="s">
        <v>134</v>
      </c>
      <c r="H14" s="147" t="s">
        <v>135</v>
      </c>
      <c r="I14" s="147" t="s">
        <v>134</v>
      </c>
      <c r="J14" s="147" t="s">
        <v>135</v>
      </c>
      <c r="K14" s="147" t="s">
        <v>135</v>
      </c>
      <c r="L14" s="147" t="s">
        <v>135</v>
      </c>
      <c r="M14" s="147" t="s">
        <v>135</v>
      </c>
      <c r="N14" s="147" t="s">
        <v>135</v>
      </c>
      <c r="O14" s="147" t="s">
        <v>174</v>
      </c>
      <c r="P14" s="147" t="s">
        <v>135</v>
      </c>
      <c r="Q14" s="147" t="s">
        <v>135</v>
      </c>
      <c r="R14" s="147" t="s">
        <v>135</v>
      </c>
      <c r="S14" s="147" t="s">
        <v>135</v>
      </c>
      <c r="T14" s="147" t="s">
        <v>135</v>
      </c>
      <c r="U14" s="147" t="s">
        <v>135</v>
      </c>
      <c r="V14" s="147" t="s">
        <v>134</v>
      </c>
      <c r="W14" s="147" t="s">
        <v>135</v>
      </c>
      <c r="X14" s="147" t="s">
        <v>134</v>
      </c>
      <c r="Y14" s="147" t="s">
        <v>174</v>
      </c>
      <c r="Z14" s="147" t="s">
        <v>135</v>
      </c>
      <c r="AA14" s="147" t="s">
        <v>135</v>
      </c>
      <c r="AB14" s="147" t="s">
        <v>135</v>
      </c>
      <c r="AC14" s="147" t="s">
        <v>135</v>
      </c>
      <c r="AD14" s="971" t="s">
        <v>842</v>
      </c>
      <c r="AE14" s="952" t="s">
        <v>1495</v>
      </c>
      <c r="AF14" s="952" t="s">
        <v>1495</v>
      </c>
      <c r="AG14" s="952" t="s">
        <v>1496</v>
      </c>
      <c r="AH14" s="952" t="s">
        <v>1496</v>
      </c>
      <c r="AI14" s="976" t="s">
        <v>1293</v>
      </c>
      <c r="AJ14" s="977" t="s">
        <v>1293</v>
      </c>
      <c r="AK14" s="920" t="s">
        <v>1497</v>
      </c>
      <c r="AL14" s="920" t="s">
        <v>1498</v>
      </c>
      <c r="AM14" s="920" t="s">
        <v>1464</v>
      </c>
      <c r="AN14" s="971">
        <v>0</v>
      </c>
      <c r="AO14" s="952" t="s">
        <v>1499</v>
      </c>
      <c r="AP14" s="972" t="s">
        <v>1500</v>
      </c>
    </row>
    <row r="15" spans="1:42" s="151" customFormat="1" ht="21.75" customHeight="1" thickBot="1">
      <c r="A15" s="640" t="s">
        <v>11</v>
      </c>
      <c r="B15" s="965" t="s">
        <v>134</v>
      </c>
      <c r="C15" s="965" t="s">
        <v>134</v>
      </c>
      <c r="D15" s="965" t="s">
        <v>174</v>
      </c>
      <c r="E15" s="965" t="s">
        <v>134</v>
      </c>
      <c r="F15" s="965" t="s">
        <v>134</v>
      </c>
      <c r="G15" s="965" t="s">
        <v>134</v>
      </c>
      <c r="H15" s="965" t="s">
        <v>135</v>
      </c>
      <c r="I15" s="965" t="s">
        <v>134</v>
      </c>
      <c r="J15" s="965" t="s">
        <v>135</v>
      </c>
      <c r="K15" s="965" t="s">
        <v>135</v>
      </c>
      <c r="L15" s="965" t="s">
        <v>135</v>
      </c>
      <c r="M15" s="965" t="s">
        <v>135</v>
      </c>
      <c r="N15" s="965" t="s">
        <v>135</v>
      </c>
      <c r="O15" s="965" t="s">
        <v>174</v>
      </c>
      <c r="P15" s="965" t="s">
        <v>135</v>
      </c>
      <c r="Q15" s="965" t="s">
        <v>135</v>
      </c>
      <c r="R15" s="965" t="s">
        <v>135</v>
      </c>
      <c r="S15" s="965" t="s">
        <v>135</v>
      </c>
      <c r="T15" s="965" t="s">
        <v>135</v>
      </c>
      <c r="U15" s="965" t="s">
        <v>135</v>
      </c>
      <c r="V15" s="965" t="s">
        <v>134</v>
      </c>
      <c r="W15" s="965" t="s">
        <v>135</v>
      </c>
      <c r="X15" s="965" t="s">
        <v>134</v>
      </c>
      <c r="Y15" s="965" t="s">
        <v>174</v>
      </c>
      <c r="Z15" s="965" t="s">
        <v>134</v>
      </c>
      <c r="AA15" s="965" t="s">
        <v>135</v>
      </c>
      <c r="AB15" s="965" t="s">
        <v>135</v>
      </c>
      <c r="AC15" s="965" t="s">
        <v>135</v>
      </c>
      <c r="AD15" s="963">
        <v>0.29166666666666669</v>
      </c>
      <c r="AE15" s="962">
        <v>8.1</v>
      </c>
      <c r="AF15" s="962">
        <v>8.1</v>
      </c>
      <c r="AG15" s="962">
        <v>2.58</v>
      </c>
      <c r="AH15" s="962">
        <v>1.58</v>
      </c>
      <c r="AI15" s="1008" t="s">
        <v>1293</v>
      </c>
      <c r="AJ15" s="1009" t="s">
        <v>1293</v>
      </c>
      <c r="AK15" s="997">
        <v>2.42</v>
      </c>
      <c r="AL15" s="997">
        <v>2.54</v>
      </c>
      <c r="AM15" s="997">
        <v>2.44</v>
      </c>
      <c r="AN15" s="963">
        <v>0.29166666666666669</v>
      </c>
      <c r="AO15" s="962">
        <v>299038</v>
      </c>
      <c r="AP15" s="1010">
        <v>1028676</v>
      </c>
    </row>
    <row r="16" spans="1:42" s="10" customFormat="1" ht="30" customHeight="1" thickBot="1">
      <c r="A16" s="572" t="s">
        <v>25</v>
      </c>
      <c r="B16" s="24"/>
      <c r="C16" s="143" t="s">
        <v>26</v>
      </c>
      <c r="D16" s="24"/>
      <c r="E16" s="133"/>
      <c r="F16" s="133" t="s">
        <v>27</v>
      </c>
      <c r="G16" s="133"/>
      <c r="H16" s="144" t="s">
        <v>28</v>
      </c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24"/>
      <c r="V16" s="24"/>
      <c r="W16" s="24"/>
      <c r="X16" s="133"/>
      <c r="Y16" s="133"/>
      <c r="Z16" s="133"/>
      <c r="AA16" s="145"/>
      <c r="AB16" s="36"/>
      <c r="AC16" s="36"/>
      <c r="AD16" s="24"/>
      <c r="AE16" s="261"/>
      <c r="AF16" s="261"/>
      <c r="AG16" s="261"/>
      <c r="AH16" s="261"/>
      <c r="AI16" s="261"/>
      <c r="AJ16" s="261"/>
      <c r="AK16" s="294"/>
      <c r="AL16" s="294"/>
      <c r="AM16" s="294"/>
      <c r="AN16" s="261"/>
      <c r="AO16" s="806"/>
      <c r="AP16" s="54"/>
    </row>
    <row r="17" spans="1:42" ht="16.5" thickBot="1">
      <c r="A17" s="349" t="s">
        <v>18</v>
      </c>
      <c r="B17" s="1298" t="s">
        <v>24</v>
      </c>
      <c r="C17" s="1299"/>
      <c r="D17" s="1299"/>
      <c r="E17" s="1299"/>
      <c r="F17" s="1299"/>
      <c r="G17" s="1299"/>
      <c r="H17" s="1299"/>
      <c r="I17" s="1299"/>
      <c r="J17" s="1299"/>
      <c r="K17" s="1301"/>
      <c r="L17" s="1299" t="s">
        <v>18</v>
      </c>
      <c r="M17" s="1301"/>
      <c r="N17" s="1300" t="s">
        <v>24</v>
      </c>
      <c r="O17" s="1300"/>
      <c r="P17" s="1300"/>
      <c r="Q17" s="1300"/>
      <c r="R17" s="1300"/>
      <c r="S17" s="1300"/>
      <c r="T17" s="1300"/>
      <c r="U17" s="1300"/>
      <c r="V17" s="1300"/>
      <c r="W17" s="1409"/>
      <c r="X17" s="1413" t="s">
        <v>204</v>
      </c>
      <c r="Y17" s="1414"/>
      <c r="Z17" s="1414"/>
      <c r="AA17" s="1415"/>
      <c r="AB17" s="1295" t="s">
        <v>205</v>
      </c>
      <c r="AC17" s="1296"/>
      <c r="AD17" s="1296"/>
      <c r="AE17" s="1296"/>
      <c r="AF17" s="1296"/>
      <c r="AG17" s="1296"/>
      <c r="AH17" s="1296"/>
      <c r="AI17" s="1296"/>
      <c r="AJ17" s="1296"/>
      <c r="AK17" s="1296"/>
      <c r="AL17" s="1296"/>
      <c r="AM17" s="1296"/>
      <c r="AN17" s="1296"/>
      <c r="AO17" s="1406"/>
      <c r="AP17" s="1407"/>
    </row>
    <row r="18" spans="1:42" ht="17.25" customHeight="1" thickTop="1">
      <c r="A18" s="325">
        <v>0.95833333333333337</v>
      </c>
      <c r="B18" s="1410" t="s">
        <v>1418</v>
      </c>
      <c r="C18" s="1410"/>
      <c r="D18" s="1410"/>
      <c r="E18" s="1410"/>
      <c r="F18" s="1410"/>
      <c r="G18" s="1410"/>
      <c r="H18" s="1410"/>
      <c r="I18" s="1410"/>
      <c r="J18" s="1410"/>
      <c r="K18" s="1411"/>
      <c r="L18" s="1398"/>
      <c r="M18" s="1399"/>
      <c r="N18" s="1390"/>
      <c r="O18" s="1390"/>
      <c r="P18" s="1390"/>
      <c r="Q18" s="1390"/>
      <c r="R18" s="1390"/>
      <c r="S18" s="1390"/>
      <c r="T18" s="1390"/>
      <c r="U18" s="1390"/>
      <c r="V18" s="1390"/>
      <c r="W18" s="1391"/>
      <c r="X18" s="327"/>
      <c r="Y18" s="328"/>
      <c r="Z18" s="328"/>
      <c r="AA18" s="389"/>
      <c r="AB18" s="282"/>
      <c r="AC18" s="282"/>
      <c r="AD18" s="282"/>
      <c r="AE18" s="282"/>
      <c r="AF18" s="282"/>
      <c r="AG18" s="282"/>
      <c r="AH18" s="282"/>
      <c r="AI18" s="282"/>
      <c r="AJ18" s="282"/>
      <c r="AK18" s="282"/>
      <c r="AL18" s="282"/>
      <c r="AM18" s="282"/>
      <c r="AN18" s="282"/>
      <c r="AO18" s="282"/>
      <c r="AP18" s="283"/>
    </row>
    <row r="19" spans="1:42" s="792" customFormat="1" ht="17.25" customHeight="1">
      <c r="A19" s="567"/>
      <c r="B19" s="1412"/>
      <c r="C19" s="1401"/>
      <c r="D19" s="1401"/>
      <c r="E19" s="1401"/>
      <c r="F19" s="1401"/>
      <c r="G19" s="1401"/>
      <c r="H19" s="1401"/>
      <c r="I19" s="1401"/>
      <c r="J19" s="1401"/>
      <c r="K19" s="1402"/>
      <c r="L19" s="878"/>
      <c r="M19" s="877"/>
      <c r="N19" s="879"/>
      <c r="O19" s="879"/>
      <c r="P19" s="879"/>
      <c r="Q19" s="879"/>
      <c r="R19" s="879"/>
      <c r="S19" s="879"/>
      <c r="T19" s="879"/>
      <c r="U19" s="879"/>
      <c r="V19" s="879"/>
      <c r="W19" s="880"/>
      <c r="X19" s="329"/>
      <c r="Y19" s="330"/>
      <c r="Z19" s="330"/>
      <c r="AA19" s="332"/>
      <c r="AB19" s="282"/>
      <c r="AC19" s="282"/>
      <c r="AD19" s="282"/>
      <c r="AE19" s="282"/>
      <c r="AF19" s="282"/>
      <c r="AG19" s="282"/>
      <c r="AH19" s="282"/>
      <c r="AI19" s="282"/>
      <c r="AJ19" s="282"/>
      <c r="AK19" s="282"/>
      <c r="AL19" s="282"/>
      <c r="AM19" s="282"/>
      <c r="AN19" s="282"/>
      <c r="AO19" s="282"/>
      <c r="AP19" s="283"/>
    </row>
    <row r="20" spans="1:42" ht="15" customHeight="1">
      <c r="A20" s="567">
        <v>0.9819444444444444</v>
      </c>
      <c r="B20" s="1412" t="s">
        <v>1515</v>
      </c>
      <c r="C20" s="1401"/>
      <c r="D20" s="1401"/>
      <c r="E20" s="1401"/>
      <c r="F20" s="1401"/>
      <c r="G20" s="1401"/>
      <c r="H20" s="1401"/>
      <c r="I20" s="1401"/>
      <c r="J20" s="1401"/>
      <c r="K20" s="1402"/>
      <c r="L20" s="1263"/>
      <c r="M20" s="1260"/>
      <c r="N20" s="1392"/>
      <c r="O20" s="1392"/>
      <c r="P20" s="1392"/>
      <c r="Q20" s="1392"/>
      <c r="R20" s="1392"/>
      <c r="S20" s="1392"/>
      <c r="T20" s="1392"/>
      <c r="U20" s="1392"/>
      <c r="V20" s="1392"/>
      <c r="W20" s="1393"/>
      <c r="X20" s="329"/>
      <c r="Y20" s="330"/>
      <c r="Z20" s="330"/>
      <c r="AA20" s="332"/>
      <c r="AB20" s="293"/>
      <c r="AC20" s="293"/>
      <c r="AD20" s="293"/>
      <c r="AE20" s="293"/>
      <c r="AF20" s="284"/>
      <c r="AG20" s="284"/>
      <c r="AH20" s="284"/>
      <c r="AI20" s="284"/>
      <c r="AJ20" s="284"/>
      <c r="AK20" s="284"/>
      <c r="AL20" s="284"/>
      <c r="AM20" s="284"/>
      <c r="AN20" s="284"/>
      <c r="AO20" s="284"/>
      <c r="AP20" s="285"/>
    </row>
    <row r="21" spans="1:42" ht="15" customHeight="1">
      <c r="A21" s="567">
        <v>0.99305555555555547</v>
      </c>
      <c r="B21" s="1412" t="s">
        <v>1516</v>
      </c>
      <c r="C21" s="1401"/>
      <c r="D21" s="1401"/>
      <c r="E21" s="1401"/>
      <c r="F21" s="1401"/>
      <c r="G21" s="1401"/>
      <c r="H21" s="1401"/>
      <c r="I21" s="1401"/>
      <c r="J21" s="1401"/>
      <c r="K21" s="1402"/>
      <c r="L21" s="731"/>
      <c r="M21" s="730"/>
      <c r="N21" s="729"/>
      <c r="O21" s="729"/>
      <c r="P21" s="729"/>
      <c r="Q21" s="729"/>
      <c r="R21" s="729"/>
      <c r="S21" s="729"/>
      <c r="T21" s="729"/>
      <c r="U21" s="729"/>
      <c r="V21" s="324"/>
      <c r="W21" s="732"/>
      <c r="X21" s="1403"/>
      <c r="Y21" s="1404"/>
      <c r="Z21" s="1404"/>
      <c r="AA21" s="1405"/>
      <c r="AB21" s="927"/>
      <c r="AC21" s="281"/>
      <c r="AD21" s="281"/>
      <c r="AE21" s="281"/>
      <c r="AF21" s="281"/>
      <c r="AG21" s="260"/>
      <c r="AH21" s="686"/>
      <c r="AI21" s="260"/>
      <c r="AJ21" s="260"/>
      <c r="AK21" s="260"/>
      <c r="AL21" s="260"/>
      <c r="AM21" s="260"/>
      <c r="AN21" s="260"/>
      <c r="AO21" s="293"/>
      <c r="AP21" s="286"/>
    </row>
    <row r="22" spans="1:42" s="792" customFormat="1" ht="15" customHeight="1">
      <c r="A22" s="567">
        <v>1.8749999999999999E-2</v>
      </c>
      <c r="B22" s="1401" t="s">
        <v>1517</v>
      </c>
      <c r="C22" s="1401"/>
      <c r="D22" s="1401"/>
      <c r="E22" s="1401"/>
      <c r="F22" s="1401"/>
      <c r="G22" s="1401"/>
      <c r="H22" s="1401"/>
      <c r="I22" s="1401"/>
      <c r="J22" s="1401"/>
      <c r="K22" s="1402"/>
      <c r="L22" s="983"/>
      <c r="M22" s="982"/>
      <c r="N22" s="984"/>
      <c r="O22" s="984"/>
      <c r="P22" s="984"/>
      <c r="Q22" s="984"/>
      <c r="R22" s="984"/>
      <c r="S22" s="984"/>
      <c r="T22" s="984"/>
      <c r="U22" s="984"/>
      <c r="V22" s="324"/>
      <c r="W22" s="985"/>
      <c r="X22" s="988"/>
      <c r="Y22" s="989"/>
      <c r="Z22" s="989"/>
      <c r="AA22" s="990"/>
      <c r="AB22" s="927"/>
      <c r="AC22" s="281"/>
      <c r="AD22" s="281"/>
      <c r="AE22" s="281"/>
      <c r="AF22" s="281"/>
      <c r="AG22" s="260"/>
      <c r="AH22" s="686"/>
      <c r="AI22" s="260"/>
      <c r="AJ22" s="260"/>
      <c r="AK22" s="260"/>
      <c r="AL22" s="260"/>
      <c r="AM22" s="260"/>
      <c r="AN22" s="260"/>
      <c r="AO22" s="293"/>
      <c r="AP22" s="286"/>
    </row>
    <row r="23" spans="1:42" ht="15" customHeight="1">
      <c r="A23" s="567"/>
      <c r="B23" s="1401" t="s">
        <v>1518</v>
      </c>
      <c r="C23" s="1401"/>
      <c r="D23" s="1401"/>
      <c r="E23" s="1401"/>
      <c r="F23" s="1401"/>
      <c r="G23" s="1401"/>
      <c r="H23" s="1401"/>
      <c r="I23" s="1401"/>
      <c r="J23" s="1401"/>
      <c r="K23" s="1402"/>
      <c r="L23" s="316"/>
      <c r="M23" s="338"/>
      <c r="N23" s="316"/>
      <c r="O23" s="316"/>
      <c r="P23" s="316"/>
      <c r="Q23" s="316"/>
      <c r="R23" s="316"/>
      <c r="S23" s="316"/>
      <c r="T23" s="316"/>
      <c r="U23" s="316"/>
      <c r="V23" s="316"/>
      <c r="W23" s="338"/>
      <c r="X23" s="329"/>
      <c r="Y23" s="330"/>
      <c r="Z23" s="330"/>
      <c r="AA23" s="332"/>
      <c r="AB23" s="316"/>
      <c r="AC23" s="316"/>
      <c r="AD23" s="316"/>
      <c r="AE23" s="316"/>
      <c r="AF23" s="316"/>
      <c r="AG23" s="200"/>
      <c r="AH23" s="200"/>
      <c r="AI23" s="200"/>
      <c r="AJ23" s="200"/>
      <c r="AK23" s="200"/>
      <c r="AL23" s="200"/>
      <c r="AM23" s="200"/>
      <c r="AN23" s="200"/>
      <c r="AO23" s="200"/>
      <c r="AP23" s="208"/>
    </row>
    <row r="24" spans="1:42" ht="15" customHeight="1">
      <c r="A24" s="567">
        <v>2.1527777777777781E-2</v>
      </c>
      <c r="B24" s="1401" t="s">
        <v>1519</v>
      </c>
      <c r="C24" s="1401"/>
      <c r="D24" s="1401"/>
      <c r="E24" s="1401"/>
      <c r="F24" s="1401"/>
      <c r="G24" s="1401"/>
      <c r="H24" s="1401"/>
      <c r="I24" s="1401"/>
      <c r="J24" s="1401"/>
      <c r="K24" s="1402"/>
      <c r="L24" s="316"/>
      <c r="M24" s="338"/>
      <c r="N24" s="316"/>
      <c r="O24" s="316"/>
      <c r="P24" s="316"/>
      <c r="Q24" s="316"/>
      <c r="R24" s="316"/>
      <c r="S24" s="316"/>
      <c r="T24" s="316"/>
      <c r="U24" s="316"/>
      <c r="V24" s="316"/>
      <c r="W24" s="338"/>
      <c r="X24" s="329"/>
      <c r="Y24" s="330"/>
      <c r="Z24" s="330"/>
      <c r="AA24" s="332"/>
      <c r="AB24" s="316"/>
      <c r="AC24" s="316"/>
      <c r="AD24" s="316"/>
      <c r="AE24" s="316"/>
      <c r="AF24" s="316"/>
      <c r="AG24" s="200"/>
      <c r="AH24" s="200"/>
      <c r="AI24" s="200"/>
      <c r="AJ24" s="200"/>
      <c r="AK24" s="200"/>
      <c r="AL24" s="200"/>
      <c r="AM24" s="200"/>
      <c r="AN24" s="200"/>
      <c r="AO24" s="200"/>
      <c r="AP24" s="208"/>
    </row>
    <row r="25" spans="1:42" ht="15" customHeight="1">
      <c r="A25" s="567">
        <v>2.7083333333333334E-2</v>
      </c>
      <c r="B25" s="1401" t="s">
        <v>1520</v>
      </c>
      <c r="C25" s="1401"/>
      <c r="D25" s="1401"/>
      <c r="E25" s="1401"/>
      <c r="F25" s="1401"/>
      <c r="G25" s="1401"/>
      <c r="H25" s="1401"/>
      <c r="I25" s="1401"/>
      <c r="J25" s="1401"/>
      <c r="K25" s="1402"/>
      <c r="L25" s="316"/>
      <c r="M25" s="338"/>
      <c r="N25" s="316"/>
      <c r="O25" s="316"/>
      <c r="P25" s="316"/>
      <c r="Q25" s="316"/>
      <c r="R25" s="316"/>
      <c r="S25" s="316"/>
      <c r="T25" s="316"/>
      <c r="U25" s="316"/>
      <c r="V25" s="316"/>
      <c r="W25" s="338"/>
      <c r="X25" s="329"/>
      <c r="Y25" s="330"/>
      <c r="Z25" s="330"/>
      <c r="AA25" s="332"/>
      <c r="AB25" s="316"/>
      <c r="AC25" s="316"/>
      <c r="AD25" s="316"/>
      <c r="AE25" s="316"/>
      <c r="AF25" s="316"/>
      <c r="AG25" s="200"/>
      <c r="AH25" s="200"/>
      <c r="AI25" s="200"/>
      <c r="AJ25" s="200"/>
      <c r="AK25" s="200"/>
      <c r="AL25" s="200"/>
      <c r="AM25" s="200"/>
      <c r="AN25" s="200"/>
      <c r="AO25" s="200"/>
      <c r="AP25" s="208"/>
    </row>
    <row r="26" spans="1:42" ht="15" customHeight="1">
      <c r="A26" s="567">
        <v>2.8472222222222222E-2</v>
      </c>
      <c r="B26" s="1401" t="s">
        <v>1521</v>
      </c>
      <c r="C26" s="1401"/>
      <c r="D26" s="1401"/>
      <c r="E26" s="1401"/>
      <c r="F26" s="1401"/>
      <c r="G26" s="1401"/>
      <c r="H26" s="1401"/>
      <c r="I26" s="1401"/>
      <c r="J26" s="1401"/>
      <c r="K26" s="1402"/>
      <c r="L26" s="316"/>
      <c r="M26" s="338"/>
      <c r="N26" s="316"/>
      <c r="O26" s="316"/>
      <c r="P26" s="316"/>
      <c r="Q26" s="316"/>
      <c r="R26" s="316"/>
      <c r="S26" s="316"/>
      <c r="T26" s="316"/>
      <c r="U26" s="316"/>
      <c r="V26" s="316"/>
      <c r="W26" s="338"/>
      <c r="X26" s="768"/>
      <c r="Y26" s="769"/>
      <c r="Z26" s="316"/>
      <c r="AA26" s="338"/>
      <c r="AB26" s="316"/>
      <c r="AC26" s="316"/>
      <c r="AD26" s="316"/>
      <c r="AE26" s="316"/>
      <c r="AF26" s="316"/>
      <c r="AG26" s="200"/>
      <c r="AH26" s="200"/>
      <c r="AI26" s="200"/>
      <c r="AJ26" s="200"/>
      <c r="AK26" s="200"/>
      <c r="AL26" s="200"/>
      <c r="AM26" s="200"/>
      <c r="AN26" s="200"/>
      <c r="AO26" s="200"/>
      <c r="AP26" s="208"/>
    </row>
    <row r="27" spans="1:42" s="792" customFormat="1" ht="15" customHeight="1">
      <c r="A27" s="567">
        <v>3.3333333333333333E-2</v>
      </c>
      <c r="B27" s="986" t="s">
        <v>1522</v>
      </c>
      <c r="C27" s="986"/>
      <c r="D27" s="986"/>
      <c r="E27" s="986"/>
      <c r="F27" s="986"/>
      <c r="G27" s="986"/>
      <c r="H27" s="986"/>
      <c r="I27" s="986"/>
      <c r="J27" s="986"/>
      <c r="K27" s="987"/>
      <c r="L27" s="316"/>
      <c r="M27" s="338"/>
      <c r="N27" s="316"/>
      <c r="O27" s="316"/>
      <c r="P27" s="316"/>
      <c r="Q27" s="316"/>
      <c r="R27" s="316"/>
      <c r="S27" s="316"/>
      <c r="T27" s="316"/>
      <c r="U27" s="316"/>
      <c r="V27" s="316"/>
      <c r="W27" s="338"/>
      <c r="X27" s="768"/>
      <c r="Y27" s="769"/>
      <c r="Z27" s="316"/>
      <c r="AA27" s="338"/>
      <c r="AB27" s="316"/>
      <c r="AC27" s="316"/>
      <c r="AD27" s="316"/>
      <c r="AE27" s="316"/>
      <c r="AF27" s="316"/>
      <c r="AG27" s="200"/>
      <c r="AH27" s="200"/>
      <c r="AI27" s="200"/>
      <c r="AJ27" s="200"/>
      <c r="AK27" s="200"/>
      <c r="AL27" s="200"/>
      <c r="AM27" s="200"/>
      <c r="AN27" s="200"/>
      <c r="AO27" s="200"/>
      <c r="AP27" s="208"/>
    </row>
    <row r="28" spans="1:42" s="792" customFormat="1" ht="15" customHeight="1">
      <c r="A28" s="567">
        <v>3.6805555555555557E-2</v>
      </c>
      <c r="B28" s="944" t="s">
        <v>1460</v>
      </c>
      <c r="C28" s="944"/>
      <c r="D28" s="944"/>
      <c r="E28" s="944"/>
      <c r="F28" s="944"/>
      <c r="G28" s="944"/>
      <c r="H28" s="944"/>
      <c r="I28" s="944"/>
      <c r="J28" s="944"/>
      <c r="K28" s="945"/>
      <c r="L28" s="316"/>
      <c r="M28" s="338"/>
      <c r="N28" s="316"/>
      <c r="O28" s="316"/>
      <c r="P28" s="316"/>
      <c r="Q28" s="316"/>
      <c r="R28" s="316"/>
      <c r="S28" s="316"/>
      <c r="T28" s="316"/>
      <c r="U28" s="316"/>
      <c r="V28" s="316"/>
      <c r="W28" s="338"/>
      <c r="X28" s="768"/>
      <c r="Y28" s="769"/>
      <c r="Z28" s="316"/>
      <c r="AA28" s="338"/>
      <c r="AB28" s="316"/>
      <c r="AC28" s="316"/>
      <c r="AD28" s="316"/>
      <c r="AE28" s="316"/>
      <c r="AF28" s="316"/>
      <c r="AG28" s="200"/>
      <c r="AH28" s="200"/>
      <c r="AI28" s="200"/>
      <c r="AJ28" s="200"/>
      <c r="AK28" s="200"/>
      <c r="AL28" s="200"/>
      <c r="AM28" s="200"/>
      <c r="AN28" s="200"/>
      <c r="AO28" s="200"/>
      <c r="AP28" s="208"/>
    </row>
    <row r="29" spans="1:42" ht="15" customHeight="1">
      <c r="A29" s="567">
        <v>5.0694444444444452E-2</v>
      </c>
      <c r="B29" s="1401" t="s">
        <v>1523</v>
      </c>
      <c r="C29" s="1401"/>
      <c r="D29" s="1401"/>
      <c r="E29" s="1401"/>
      <c r="F29" s="1401"/>
      <c r="G29" s="1401"/>
      <c r="H29" s="1401"/>
      <c r="I29" s="1401"/>
      <c r="J29" s="1401"/>
      <c r="K29" s="1402"/>
      <c r="L29" s="316"/>
      <c r="M29" s="338"/>
      <c r="N29" s="316"/>
      <c r="O29" s="316"/>
      <c r="P29" s="316"/>
      <c r="Q29" s="316"/>
      <c r="R29" s="316"/>
      <c r="S29" s="316"/>
      <c r="T29" s="316"/>
      <c r="U29" s="316"/>
      <c r="V29" s="316"/>
      <c r="W29" s="338"/>
      <c r="X29" s="768"/>
      <c r="Y29" s="769"/>
      <c r="Z29" s="316"/>
      <c r="AA29" s="338"/>
      <c r="AB29" s="316"/>
      <c r="AC29" s="316"/>
      <c r="AD29" s="316"/>
      <c r="AE29" s="316"/>
      <c r="AF29" s="316"/>
      <c r="AG29" s="200"/>
      <c r="AH29" s="200"/>
      <c r="AI29" s="200"/>
      <c r="AJ29" s="200"/>
      <c r="AK29" s="200"/>
      <c r="AL29" s="200"/>
      <c r="AM29" s="200"/>
      <c r="AN29" s="200"/>
      <c r="AO29" s="200"/>
      <c r="AP29" s="208"/>
    </row>
    <row r="30" spans="1:42" ht="15" customHeight="1">
      <c r="A30" s="567">
        <v>6.0416666666666667E-2</v>
      </c>
      <c r="B30" s="1401" t="s">
        <v>1524</v>
      </c>
      <c r="C30" s="1401"/>
      <c r="D30" s="1401"/>
      <c r="E30" s="1401"/>
      <c r="F30" s="1401"/>
      <c r="G30" s="1401"/>
      <c r="H30" s="1401"/>
      <c r="I30" s="1401"/>
      <c r="J30" s="1401"/>
      <c r="K30" s="1402"/>
      <c r="L30" s="316"/>
      <c r="M30" s="338"/>
      <c r="N30" s="316"/>
      <c r="O30" s="316"/>
      <c r="P30" s="316"/>
      <c r="Q30" s="316"/>
      <c r="R30" s="316"/>
      <c r="S30" s="316"/>
      <c r="T30" s="316"/>
      <c r="U30" s="316"/>
      <c r="V30" s="316"/>
      <c r="W30" s="338"/>
      <c r="X30" s="662"/>
      <c r="Y30" s="663"/>
      <c r="Z30" s="316"/>
      <c r="AA30" s="338"/>
      <c r="AB30" s="316"/>
      <c r="AC30" s="316"/>
      <c r="AD30" s="316"/>
      <c r="AE30" s="316"/>
      <c r="AF30" s="316"/>
      <c r="AG30" s="200"/>
      <c r="AH30" s="200"/>
      <c r="AI30" s="570"/>
      <c r="AJ30" s="200"/>
      <c r="AK30" s="200"/>
      <c r="AL30" s="200"/>
      <c r="AM30" s="200"/>
      <c r="AN30" s="200"/>
      <c r="AO30" s="200"/>
      <c r="AP30" s="208"/>
    </row>
    <row r="31" spans="1:42" ht="15.75" customHeight="1">
      <c r="A31" s="567">
        <v>8.0555555555555561E-2</v>
      </c>
      <c r="B31" s="1401" t="s">
        <v>1525</v>
      </c>
      <c r="C31" s="1401"/>
      <c r="D31" s="1401"/>
      <c r="E31" s="1401"/>
      <c r="F31" s="1401"/>
      <c r="G31" s="1401"/>
      <c r="H31" s="1401"/>
      <c r="I31" s="1401"/>
      <c r="J31" s="1401"/>
      <c r="K31" s="1402"/>
      <c r="L31" s="323"/>
      <c r="M31" s="339"/>
      <c r="N31" s="199"/>
      <c r="O31" s="199"/>
      <c r="P31" s="199"/>
      <c r="Q31" s="199"/>
      <c r="R31" s="199"/>
      <c r="S31" s="199"/>
      <c r="T31" s="199"/>
      <c r="U31" s="199"/>
      <c r="V31" s="199"/>
      <c r="W31" s="263"/>
      <c r="X31" s="345"/>
      <c r="Y31" s="200"/>
      <c r="Z31" s="200"/>
      <c r="AA31" s="263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8"/>
    </row>
    <row r="32" spans="1:42" ht="20.25" customHeight="1">
      <c r="A32" s="567">
        <v>8.5416666666666655E-2</v>
      </c>
      <c r="B32" s="1401" t="s">
        <v>1512</v>
      </c>
      <c r="C32" s="1401"/>
      <c r="D32" s="1401"/>
      <c r="E32" s="1401"/>
      <c r="F32" s="1401"/>
      <c r="G32" s="1401"/>
      <c r="H32" s="1401"/>
      <c r="I32" s="1401"/>
      <c r="J32" s="1401"/>
      <c r="K32" s="1402"/>
      <c r="L32" s="323"/>
      <c r="M32" s="335"/>
      <c r="N32" s="198"/>
      <c r="O32" s="198"/>
      <c r="P32" s="198"/>
      <c r="Q32" s="198"/>
      <c r="R32" s="198"/>
      <c r="S32" s="198"/>
      <c r="T32" s="198"/>
      <c r="U32" s="198"/>
      <c r="V32" s="198"/>
      <c r="W32" s="263"/>
      <c r="X32" s="345"/>
      <c r="Y32" s="200"/>
      <c r="Z32" s="200"/>
      <c r="AA32" s="263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8"/>
    </row>
    <row r="33" spans="1:42" ht="18" customHeight="1">
      <c r="A33" s="567">
        <v>0.15972222222222224</v>
      </c>
      <c r="B33" s="1401" t="s">
        <v>1526</v>
      </c>
      <c r="C33" s="1401"/>
      <c r="D33" s="1401"/>
      <c r="E33" s="1401"/>
      <c r="F33" s="1401"/>
      <c r="G33" s="1401"/>
      <c r="H33" s="1401"/>
      <c r="I33" s="1401"/>
      <c r="J33" s="1401"/>
      <c r="K33" s="1402"/>
      <c r="L33" s="323"/>
      <c r="M33" s="335"/>
      <c r="N33" s="198"/>
      <c r="O33" s="198"/>
      <c r="P33" s="198"/>
      <c r="Q33" s="198"/>
      <c r="R33" s="198"/>
      <c r="S33" s="198"/>
      <c r="T33" s="198"/>
      <c r="U33" s="198"/>
      <c r="V33" s="198"/>
      <c r="W33" s="263"/>
      <c r="X33" s="345"/>
      <c r="Y33" s="200"/>
      <c r="Z33" s="200"/>
      <c r="AA33" s="263"/>
      <c r="AB33" s="200"/>
      <c r="AC33" s="200" t="s">
        <v>200</v>
      </c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59"/>
    </row>
    <row r="34" spans="1:42" s="792" customFormat="1" ht="18" customHeight="1">
      <c r="A34" s="567">
        <v>0.19444444444444445</v>
      </c>
      <c r="B34" s="1401" t="s">
        <v>1527</v>
      </c>
      <c r="C34" s="1401"/>
      <c r="D34" s="1401"/>
      <c r="E34" s="1401"/>
      <c r="F34" s="1401"/>
      <c r="G34" s="1401"/>
      <c r="H34" s="1401"/>
      <c r="I34" s="1401"/>
      <c r="J34" s="1401"/>
      <c r="K34" s="1402"/>
      <c r="L34" s="323"/>
      <c r="M34" s="335"/>
      <c r="N34" s="198"/>
      <c r="O34" s="198"/>
      <c r="P34" s="198"/>
      <c r="Q34" s="198"/>
      <c r="R34" s="198"/>
      <c r="S34" s="198"/>
      <c r="T34" s="198"/>
      <c r="U34" s="198"/>
      <c r="V34" s="198"/>
      <c r="W34" s="263"/>
      <c r="X34" s="345"/>
      <c r="Y34" s="200"/>
      <c r="Z34" s="200"/>
      <c r="AA34" s="263"/>
      <c r="AB34" s="200"/>
      <c r="AC34" s="200"/>
      <c r="AD34" s="200"/>
      <c r="AE34" s="200"/>
      <c r="AF34" s="200"/>
      <c r="AG34" s="200"/>
      <c r="AH34" s="200"/>
      <c r="AI34" s="200"/>
      <c r="AJ34" s="200"/>
      <c r="AK34" s="200"/>
      <c r="AL34" s="200"/>
      <c r="AM34" s="200"/>
      <c r="AN34" s="200"/>
      <c r="AO34" s="200"/>
      <c r="AP34" s="259"/>
    </row>
    <row r="35" spans="1:42" s="792" customFormat="1" ht="18" customHeight="1">
      <c r="A35" s="567">
        <v>0.26944444444444443</v>
      </c>
      <c r="B35" s="1401" t="s">
        <v>1528</v>
      </c>
      <c r="C35" s="1401"/>
      <c r="D35" s="1401"/>
      <c r="E35" s="1401"/>
      <c r="F35" s="1401"/>
      <c r="G35" s="1401"/>
      <c r="H35" s="1401"/>
      <c r="I35" s="1401"/>
      <c r="J35" s="1401"/>
      <c r="K35" s="1402"/>
      <c r="L35" s="323"/>
      <c r="M35" s="335"/>
      <c r="N35" s="198"/>
      <c r="O35" s="198"/>
      <c r="P35" s="198"/>
      <c r="Q35" s="198"/>
      <c r="R35" s="198"/>
      <c r="S35" s="198"/>
      <c r="T35" s="198"/>
      <c r="U35" s="198"/>
      <c r="V35" s="198"/>
      <c r="W35" s="263"/>
      <c r="X35" s="345"/>
      <c r="Y35" s="200"/>
      <c r="Z35" s="200"/>
      <c r="AA35" s="263"/>
      <c r="AB35" s="200"/>
      <c r="AC35" s="200"/>
      <c r="AD35" s="200"/>
      <c r="AE35" s="200"/>
      <c r="AF35" s="200"/>
      <c r="AG35" s="200"/>
      <c r="AH35" s="200"/>
      <c r="AI35" s="200"/>
      <c r="AJ35" s="200"/>
      <c r="AK35" s="200"/>
      <c r="AL35" s="200"/>
      <c r="AM35" s="200"/>
      <c r="AN35" s="200"/>
      <c r="AO35" s="200"/>
      <c r="AP35" s="259"/>
    </row>
    <row r="36" spans="1:42" s="792" customFormat="1" ht="18" customHeight="1">
      <c r="A36" s="567"/>
      <c r="B36" s="1401"/>
      <c r="C36" s="1401"/>
      <c r="D36" s="1401"/>
      <c r="E36" s="1401"/>
      <c r="F36" s="1401"/>
      <c r="G36" s="1401"/>
      <c r="H36" s="1401"/>
      <c r="I36" s="1401"/>
      <c r="J36" s="1401"/>
      <c r="K36" s="1402"/>
      <c r="L36" s="323"/>
      <c r="M36" s="335"/>
      <c r="N36" s="198"/>
      <c r="O36" s="198"/>
      <c r="P36" s="198"/>
      <c r="Q36" s="198"/>
      <c r="R36" s="198"/>
      <c r="S36" s="198"/>
      <c r="T36" s="198"/>
      <c r="U36" s="198"/>
      <c r="V36" s="198"/>
      <c r="W36" s="263"/>
      <c r="X36" s="345"/>
      <c r="Y36" s="200"/>
      <c r="Z36" s="200"/>
      <c r="AA36" s="263"/>
      <c r="AB36" s="200"/>
      <c r="AC36" s="200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59"/>
    </row>
    <row r="37" spans="1:42" s="792" customFormat="1" ht="18" customHeight="1">
      <c r="A37" s="567"/>
      <c r="B37" s="1401"/>
      <c r="C37" s="1401"/>
      <c r="D37" s="1401"/>
      <c r="E37" s="1401"/>
      <c r="F37" s="1401"/>
      <c r="G37" s="1401"/>
      <c r="H37" s="1401"/>
      <c r="I37" s="1401"/>
      <c r="J37" s="1401"/>
      <c r="K37" s="1402"/>
      <c r="L37" s="323"/>
      <c r="M37" s="335"/>
      <c r="N37" s="198"/>
      <c r="O37" s="198"/>
      <c r="P37" s="198"/>
      <c r="Q37" s="198"/>
      <c r="R37" s="198"/>
      <c r="S37" s="198"/>
      <c r="T37" s="198"/>
      <c r="U37" s="198"/>
      <c r="V37" s="198"/>
      <c r="W37" s="263"/>
      <c r="X37" s="345"/>
      <c r="Y37" s="200"/>
      <c r="Z37" s="200"/>
      <c r="AA37" s="263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59"/>
    </row>
    <row r="38" spans="1:42" ht="21.75" customHeight="1">
      <c r="A38" s="567"/>
      <c r="B38" s="1401"/>
      <c r="C38" s="1401"/>
      <c r="D38" s="1401"/>
      <c r="E38" s="1401"/>
      <c r="F38" s="1401"/>
      <c r="G38" s="1401"/>
      <c r="H38" s="1401"/>
      <c r="I38" s="1401"/>
      <c r="J38" s="1401"/>
      <c r="K38" s="1402"/>
      <c r="L38" s="658"/>
      <c r="M38" s="659"/>
      <c r="N38" s="1396"/>
      <c r="O38" s="1396"/>
      <c r="P38" s="1396"/>
      <c r="Q38" s="1396"/>
      <c r="R38" s="1396"/>
      <c r="S38" s="1396"/>
      <c r="T38" s="1396"/>
      <c r="U38" s="1396"/>
      <c r="V38" s="1396"/>
      <c r="W38" s="1397"/>
      <c r="X38" s="346"/>
      <c r="Y38" s="258"/>
      <c r="Z38" s="258"/>
      <c r="AA38" s="259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9"/>
    </row>
    <row r="39" spans="1:42" ht="21" customHeight="1">
      <c r="A39" s="567"/>
      <c r="B39" s="1401"/>
      <c r="C39" s="1401"/>
      <c r="D39" s="1401"/>
      <c r="E39" s="1401"/>
      <c r="F39" s="1401"/>
      <c r="G39" s="1401"/>
      <c r="H39" s="1401"/>
      <c r="I39" s="1401"/>
      <c r="J39" s="1401"/>
      <c r="K39" s="1402"/>
      <c r="L39" s="658"/>
      <c r="M39" s="659"/>
      <c r="N39" s="1396"/>
      <c r="O39" s="1396"/>
      <c r="P39" s="1396"/>
      <c r="Q39" s="1396"/>
      <c r="R39" s="1396"/>
      <c r="S39" s="1396"/>
      <c r="T39" s="1396"/>
      <c r="U39" s="1396"/>
      <c r="V39" s="1396"/>
      <c r="W39" s="1397"/>
      <c r="X39" s="346"/>
      <c r="Y39" s="258"/>
      <c r="Z39" s="258"/>
      <c r="AA39" s="259"/>
      <c r="AB39" s="258"/>
      <c r="AC39" s="258"/>
      <c r="AD39" s="258"/>
      <c r="AE39" s="258"/>
      <c r="AF39" s="258"/>
      <c r="AG39" s="258"/>
      <c r="AH39" s="258"/>
      <c r="AI39" s="258"/>
      <c r="AJ39" s="258"/>
      <c r="AK39" s="258"/>
      <c r="AL39" s="258"/>
      <c r="AM39" s="258"/>
      <c r="AN39" s="258"/>
      <c r="AO39" s="258"/>
      <c r="AP39" s="259"/>
    </row>
    <row r="40" spans="1:42" ht="16.5" customHeight="1">
      <c r="A40" s="567"/>
      <c r="B40" s="1401"/>
      <c r="C40" s="1401"/>
      <c r="D40" s="1401"/>
      <c r="E40" s="1401"/>
      <c r="F40" s="1401"/>
      <c r="G40" s="1401"/>
      <c r="H40" s="1401"/>
      <c r="I40" s="1401"/>
      <c r="J40" s="1401"/>
      <c r="K40" s="1402"/>
      <c r="L40" s="658"/>
      <c r="M40" s="659"/>
      <c r="N40" s="1351"/>
      <c r="O40" s="1351"/>
      <c r="P40" s="1351"/>
      <c r="Q40" s="1351"/>
      <c r="R40" s="1351"/>
      <c r="S40" s="1351"/>
      <c r="T40" s="1351"/>
      <c r="U40" s="1351"/>
      <c r="V40" s="1351"/>
      <c r="W40" s="1352"/>
      <c r="X40" s="346"/>
      <c r="Y40" s="258"/>
      <c r="Z40" s="258"/>
      <c r="AA40" s="259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9"/>
    </row>
    <row r="41" spans="1:42" ht="21" customHeight="1">
      <c r="A41" s="567"/>
      <c r="B41" s="1401"/>
      <c r="C41" s="1401"/>
      <c r="D41" s="1401"/>
      <c r="E41" s="1401"/>
      <c r="F41" s="1401"/>
      <c r="G41" s="1401"/>
      <c r="H41" s="1401"/>
      <c r="I41" s="1401"/>
      <c r="J41" s="1401"/>
      <c r="K41" s="1402"/>
      <c r="L41" s="658"/>
      <c r="M41" s="659"/>
      <c r="N41" s="1349" t="s">
        <v>9</v>
      </c>
      <c r="O41" s="1349"/>
      <c r="P41" s="1349"/>
      <c r="Q41" s="1349"/>
      <c r="R41" s="1349"/>
      <c r="S41" s="1349"/>
      <c r="T41" s="1349"/>
      <c r="U41" s="1349"/>
      <c r="V41" s="1349"/>
      <c r="W41" s="1350"/>
      <c r="X41" s="346"/>
      <c r="Y41" s="258"/>
      <c r="Z41" s="258"/>
      <c r="AA41" s="259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9"/>
    </row>
    <row r="42" spans="1:42" ht="1.5" customHeight="1">
      <c r="A42" s="567"/>
      <c r="B42" s="1401"/>
      <c r="C42" s="1401"/>
      <c r="D42" s="1401"/>
      <c r="E42" s="1401"/>
      <c r="F42" s="1401"/>
      <c r="G42" s="1401"/>
      <c r="H42" s="1401"/>
      <c r="I42" s="1401"/>
      <c r="J42" s="1401"/>
      <c r="K42" s="1402"/>
      <c r="L42" s="658"/>
      <c r="M42" s="659"/>
      <c r="N42" s="660"/>
      <c r="O42" s="660"/>
      <c r="P42" s="660"/>
      <c r="Q42" s="660"/>
      <c r="R42" s="660"/>
      <c r="S42" s="660"/>
      <c r="T42" s="660"/>
      <c r="U42" s="660"/>
      <c r="V42" s="660"/>
      <c r="W42" s="661"/>
      <c r="X42" s="346"/>
      <c r="Y42" s="258"/>
      <c r="Z42" s="258"/>
      <c r="AA42" s="259"/>
      <c r="AB42" s="258"/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9"/>
    </row>
    <row r="43" spans="1:42" ht="16.5" customHeight="1">
      <c r="A43" s="567"/>
      <c r="B43" s="1401"/>
      <c r="C43" s="1401"/>
      <c r="D43" s="1401"/>
      <c r="E43" s="1401"/>
      <c r="F43" s="1401"/>
      <c r="G43" s="1401"/>
      <c r="H43" s="1401"/>
      <c r="I43" s="1401"/>
      <c r="J43" s="1401"/>
      <c r="K43" s="1402"/>
      <c r="L43" s="1263"/>
      <c r="M43" s="1260"/>
      <c r="N43" s="1349"/>
      <c r="O43" s="1349"/>
      <c r="P43" s="1349"/>
      <c r="Q43" s="1349"/>
      <c r="R43" s="1349"/>
      <c r="S43" s="1349"/>
      <c r="T43" s="1349"/>
      <c r="U43" s="1349"/>
      <c r="V43" s="1349"/>
      <c r="W43" s="1350"/>
      <c r="X43" s="346"/>
      <c r="Y43" s="258"/>
      <c r="Z43" s="258"/>
      <c r="AA43" s="259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9"/>
    </row>
    <row r="44" spans="1:42" ht="16.5" customHeight="1">
      <c r="A44" s="567"/>
      <c r="B44" s="1401"/>
      <c r="C44" s="1401"/>
      <c r="D44" s="1401"/>
      <c r="E44" s="1401"/>
      <c r="F44" s="1401"/>
      <c r="G44" s="1401"/>
      <c r="H44" s="1401"/>
      <c r="I44" s="1401"/>
      <c r="J44" s="1401"/>
      <c r="K44" s="1402"/>
      <c r="L44" s="658"/>
      <c r="M44" s="659"/>
      <c r="N44" s="660"/>
      <c r="O44" s="660"/>
      <c r="P44" s="660"/>
      <c r="Q44" s="660"/>
      <c r="R44" s="660"/>
      <c r="S44" s="660"/>
      <c r="T44" s="660"/>
      <c r="U44" s="660"/>
      <c r="V44" s="660"/>
      <c r="W44" s="661"/>
      <c r="X44" s="346"/>
      <c r="Y44" s="258"/>
      <c r="Z44" s="258"/>
      <c r="AA44" s="259"/>
      <c r="AB44" s="258"/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9"/>
    </row>
    <row r="45" spans="1:42" ht="16.5" thickBot="1">
      <c r="A45" s="571"/>
      <c r="B45" s="1416"/>
      <c r="C45" s="1416"/>
      <c r="D45" s="1416"/>
      <c r="E45" s="1416"/>
      <c r="F45" s="1416"/>
      <c r="G45" s="1416"/>
      <c r="H45" s="1416"/>
      <c r="I45" s="1416"/>
      <c r="J45" s="1416"/>
      <c r="K45" s="1417"/>
      <c r="L45" s="1394"/>
      <c r="M45" s="1395"/>
      <c r="N45" s="1347"/>
      <c r="O45" s="1347"/>
      <c r="P45" s="1347"/>
      <c r="Q45" s="1347"/>
      <c r="R45" s="1347"/>
      <c r="S45" s="1347"/>
      <c r="T45" s="1347"/>
      <c r="U45" s="1347"/>
      <c r="V45" s="1347"/>
      <c r="W45" s="1348"/>
      <c r="X45" s="347"/>
      <c r="Y45" s="257"/>
      <c r="Z45" s="257"/>
      <c r="AA45" s="348"/>
      <c r="AB45" s="34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76"/>
    </row>
    <row r="46" spans="1:42" ht="16.5" customHeight="1" thickTop="1">
      <c r="A46" s="823"/>
      <c r="B46" s="53"/>
      <c r="C46" s="1018" t="s">
        <v>181</v>
      </c>
      <c r="D46" s="1018"/>
      <c r="E46" s="1018"/>
      <c r="F46" s="1018"/>
      <c r="G46" s="1018"/>
      <c r="H46" s="202"/>
      <c r="I46" s="202"/>
      <c r="J46" s="53"/>
      <c r="K46" s="53"/>
      <c r="L46" s="240"/>
      <c r="M46" s="246"/>
      <c r="N46" s="52"/>
      <c r="O46" s="52"/>
      <c r="P46" s="37"/>
      <c r="Q46" s="666"/>
      <c r="R46" s="1400" t="s">
        <v>137</v>
      </c>
      <c r="S46" s="1400"/>
      <c r="T46" s="1400"/>
      <c r="U46" s="1400"/>
      <c r="V46" s="1400"/>
      <c r="W46" s="1400"/>
      <c r="X46" s="1400"/>
      <c r="Y46" s="1400"/>
      <c r="Z46" s="1400"/>
      <c r="AA46" s="1400"/>
      <c r="AB46" s="1400"/>
      <c r="AC46" s="52"/>
      <c r="AD46" s="5"/>
      <c r="AE46" s="5"/>
      <c r="AF46" s="1218" t="s">
        <v>22</v>
      </c>
      <c r="AG46" s="1219"/>
      <c r="AH46" s="1219"/>
      <c r="AI46" s="1219"/>
      <c r="AJ46" s="1219"/>
      <c r="AK46" s="1219"/>
      <c r="AL46" s="1219"/>
      <c r="AM46" s="1219"/>
      <c r="AN46" s="1219"/>
      <c r="AO46" s="1220"/>
      <c r="AP46" s="264"/>
    </row>
    <row r="47" spans="1:42" ht="18.75">
      <c r="A47" s="201"/>
      <c r="B47" s="53"/>
      <c r="C47" s="53"/>
      <c r="D47" s="1018"/>
      <c r="E47" s="1018"/>
      <c r="F47" s="1018"/>
      <c r="G47" s="1018"/>
      <c r="H47" s="1018"/>
      <c r="I47" s="1018"/>
      <c r="J47" s="53"/>
      <c r="K47" s="53"/>
      <c r="L47" s="31"/>
      <c r="M47" s="31"/>
      <c r="N47" s="31"/>
      <c r="O47" s="31"/>
      <c r="P47" s="42"/>
      <c r="Q47" s="298"/>
      <c r="R47" s="203"/>
      <c r="S47" s="203"/>
      <c r="T47" s="203"/>
      <c r="U47" s="203"/>
      <c r="V47" s="203"/>
      <c r="W47" s="203"/>
      <c r="X47" s="203"/>
      <c r="Y47" s="203"/>
      <c r="Z47" s="31"/>
      <c r="AA47" s="31"/>
      <c r="AB47" s="31"/>
      <c r="AC47" s="31"/>
      <c r="AD47" s="5"/>
      <c r="AE47" s="5"/>
      <c r="AF47" s="1353" t="s">
        <v>8</v>
      </c>
      <c r="AG47" s="1150"/>
      <c r="AH47" s="1151"/>
      <c r="AI47" s="1152"/>
      <c r="AJ47" s="1153"/>
      <c r="AK47" s="1153"/>
      <c r="AL47" s="1153"/>
      <c r="AM47" s="1153"/>
      <c r="AN47" s="1153"/>
      <c r="AO47" s="1154"/>
      <c r="AP47" s="265"/>
    </row>
    <row r="48" spans="1:42" ht="18.75">
      <c r="A48" s="350"/>
      <c r="B48" s="247"/>
      <c r="C48" s="1018"/>
      <c r="D48" s="1018"/>
      <c r="E48" s="1018"/>
      <c r="F48" s="1018"/>
      <c r="G48" s="1018"/>
      <c r="H48" s="654"/>
      <c r="I48" s="654"/>
      <c r="J48" s="247"/>
      <c r="K48" s="247"/>
      <c r="L48" s="299"/>
      <c r="M48" s="299"/>
      <c r="N48" s="299"/>
      <c r="O48" s="299"/>
      <c r="P48" s="42"/>
      <c r="Q48" s="42"/>
      <c r="R48" s="40"/>
      <c r="S48" s="40"/>
      <c r="U48" s="655"/>
      <c r="V48" s="655"/>
      <c r="W48" s="655"/>
      <c r="X48" s="778"/>
      <c r="Y48" s="778"/>
      <c r="Z48" s="778"/>
      <c r="AA48" s="778"/>
      <c r="AB48" s="778"/>
      <c r="AC48" s="299"/>
      <c r="AD48" s="5"/>
      <c r="AE48" s="5"/>
      <c r="AF48" s="1353" t="s">
        <v>666</v>
      </c>
      <c r="AG48" s="1150"/>
      <c r="AH48" s="1151"/>
      <c r="AI48" s="1152"/>
      <c r="AJ48" s="1153"/>
      <c r="AK48" s="1153"/>
      <c r="AL48" s="1153"/>
      <c r="AM48" s="1153"/>
      <c r="AN48" s="1153"/>
      <c r="AO48" s="1154"/>
      <c r="AP48" s="266"/>
    </row>
    <row r="49" spans="1:42" ht="15" customHeight="1">
      <c r="A49" s="351"/>
      <c r="B49" s="1122" t="s">
        <v>1423</v>
      </c>
      <c r="C49" s="1122"/>
      <c r="D49" s="1122"/>
      <c r="E49" s="1122"/>
      <c r="F49" s="1122"/>
      <c r="G49" s="1122"/>
      <c r="H49" s="1122"/>
      <c r="I49" s="202"/>
      <c r="J49" s="247"/>
      <c r="K49" s="247"/>
      <c r="L49" s="299"/>
      <c r="M49" s="299"/>
      <c r="N49" s="299"/>
      <c r="O49" s="299"/>
      <c r="P49" s="40"/>
      <c r="Q49" s="42"/>
      <c r="R49" s="1122" t="s">
        <v>1493</v>
      </c>
      <c r="S49" s="1122"/>
      <c r="T49" s="1122"/>
      <c r="U49" s="1122"/>
      <c r="V49" s="1122"/>
      <c r="W49" s="1122"/>
      <c r="X49" s="1122"/>
      <c r="Y49" s="1122"/>
      <c r="Z49" s="1122"/>
      <c r="AA49" s="1122"/>
      <c r="AB49" s="1122"/>
      <c r="AC49" s="299"/>
      <c r="AD49" s="5"/>
      <c r="AE49" s="5"/>
      <c r="AF49" s="1354" t="s">
        <v>201</v>
      </c>
      <c r="AG49" s="1159"/>
      <c r="AH49" s="1160"/>
      <c r="AI49" s="1355"/>
      <c r="AJ49" s="1355"/>
      <c r="AK49" s="1355"/>
      <c r="AL49" s="1355"/>
      <c r="AM49" s="1355"/>
      <c r="AN49" s="1355"/>
      <c r="AO49" s="1356"/>
      <c r="AP49" s="653"/>
    </row>
    <row r="50" spans="1:42" ht="15" customHeight="1">
      <c r="A50" s="242"/>
      <c r="B50" s="1122"/>
      <c r="C50" s="1122"/>
      <c r="D50" s="1122"/>
      <c r="E50" s="1122"/>
      <c r="F50" s="1122"/>
      <c r="G50" s="1122"/>
      <c r="H50" s="202"/>
      <c r="I50" s="202"/>
      <c r="J50" s="5"/>
      <c r="K50" s="13"/>
      <c r="L50" s="247"/>
      <c r="M50" s="652"/>
      <c r="N50" s="652"/>
      <c r="O50" s="652"/>
      <c r="Q50" s="10"/>
      <c r="R50" s="10"/>
      <c r="S50" s="10"/>
      <c r="U50" s="1122"/>
      <c r="V50" s="1122"/>
      <c r="W50" s="1122"/>
      <c r="X50" s="1122"/>
      <c r="Y50" s="1122"/>
      <c r="Z50" s="318"/>
      <c r="AA50" s="319"/>
      <c r="AB50" s="319"/>
      <c r="AC50" s="53"/>
      <c r="AD50" s="5"/>
      <c r="AE50" s="5"/>
      <c r="AF50" s="1354" t="s">
        <v>202</v>
      </c>
      <c r="AG50" s="1159"/>
      <c r="AH50" s="1160"/>
      <c r="AI50" s="1357"/>
      <c r="AJ50" s="1358"/>
      <c r="AK50" s="1358"/>
      <c r="AL50" s="1358"/>
      <c r="AM50" s="1358"/>
      <c r="AN50" s="1358"/>
      <c r="AO50" s="1359"/>
      <c r="AP50" s="267"/>
    </row>
    <row r="51" spans="1:42" ht="21.95" customHeight="1" thickBot="1">
      <c r="A51" s="248"/>
      <c r="B51" s="825"/>
      <c r="C51" s="1211" t="s">
        <v>1422</v>
      </c>
      <c r="D51" s="1211"/>
      <c r="E51" s="1211"/>
      <c r="F51" s="1211"/>
      <c r="G51" s="1211"/>
      <c r="H51" s="250"/>
      <c r="I51" s="249"/>
      <c r="J51" s="54"/>
      <c r="K51" s="95"/>
      <c r="L51" s="248"/>
      <c r="M51" s="24"/>
      <c r="N51" s="24"/>
      <c r="O51" s="24"/>
      <c r="P51" s="44"/>
      <c r="Q51" s="44"/>
      <c r="R51" s="1053" t="s">
        <v>1461</v>
      </c>
      <c r="S51" s="1053"/>
      <c r="T51" s="1053"/>
      <c r="U51" s="1053"/>
      <c r="V51" s="1053"/>
      <c r="W51" s="1053"/>
      <c r="X51" s="1053"/>
      <c r="Y51" s="1053"/>
      <c r="Z51" s="1053"/>
      <c r="AA51" s="1053"/>
      <c r="AB51" s="1053"/>
      <c r="AC51" s="24"/>
      <c r="AD51" s="54"/>
      <c r="AE51" s="54"/>
      <c r="AF51" s="1342" t="s">
        <v>12</v>
      </c>
      <c r="AG51" s="1138"/>
      <c r="AH51" s="1139"/>
      <c r="AI51" s="1343"/>
      <c r="AJ51" s="1344"/>
      <c r="AK51" s="1344"/>
      <c r="AL51" s="1344"/>
      <c r="AM51" s="1344"/>
      <c r="AN51" s="1344"/>
      <c r="AO51" s="1345"/>
      <c r="AP51" s="268"/>
    </row>
    <row r="52" spans="1:42" ht="21.95" customHeight="1">
      <c r="A52" s="67"/>
      <c r="B52" s="150"/>
      <c r="G52" s="67"/>
      <c r="H52" s="67"/>
      <c r="I52" s="67"/>
      <c r="J52" s="46"/>
      <c r="K52" s="46"/>
    </row>
    <row r="53" spans="1:42" ht="21.95" customHeight="1">
      <c r="A53" s="6"/>
      <c r="B53" s="150"/>
      <c r="J53" s="46"/>
      <c r="K53" s="4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AO53" s="48"/>
    </row>
    <row r="54" spans="1:42">
      <c r="A54" s="1"/>
      <c r="J54" s="46"/>
      <c r="K54" s="46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AO54" s="48"/>
    </row>
    <row r="55" spans="1:42" ht="21.95" customHeight="1">
      <c r="J55" s="46"/>
      <c r="K55" s="46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AO55" s="48"/>
    </row>
    <row r="56" spans="1:42" ht="21.95" customHeight="1">
      <c r="A56" s="67"/>
      <c r="J56" s="46"/>
      <c r="K56" s="46"/>
      <c r="L56" s="67"/>
      <c r="M56" s="67"/>
      <c r="N56" s="67"/>
      <c r="O56" s="3"/>
      <c r="P56" s="67"/>
      <c r="Q56" s="67"/>
      <c r="R56" s="67"/>
      <c r="S56" s="67"/>
      <c r="T56" s="67"/>
      <c r="U56" s="67"/>
      <c r="V56" s="67"/>
      <c r="W56" s="67"/>
      <c r="X56" s="67"/>
      <c r="Y56" s="67"/>
      <c r="AO56" s="48"/>
    </row>
    <row r="57" spans="1:42">
      <c r="A57" s="13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O57" s="48"/>
    </row>
    <row r="58" spans="1:42">
      <c r="A58" s="67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O58" s="48"/>
    </row>
    <row r="59" spans="1:42">
      <c r="A59" s="67"/>
      <c r="J59" s="67"/>
      <c r="K59" s="67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</row>
    <row r="60" spans="1:42">
      <c r="A60" s="67"/>
      <c r="J60" s="67"/>
      <c r="K60" s="67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</row>
    <row r="61" spans="1:42">
      <c r="A61" s="67"/>
      <c r="J61" s="67"/>
      <c r="K61" s="67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</row>
    <row r="62" spans="1:42">
      <c r="A62" s="67"/>
      <c r="J62" s="67"/>
      <c r="K62" s="67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</row>
    <row r="63" spans="1:42">
      <c r="A63" s="67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</row>
    <row r="64" spans="1:42">
      <c r="A64" s="67"/>
      <c r="L64" s="160"/>
      <c r="M64" s="1346"/>
      <c r="N64" s="1346"/>
      <c r="O64" s="1346"/>
      <c r="P64" s="161"/>
      <c r="Q64" s="161"/>
      <c r="R64" s="161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</row>
    <row r="65" spans="1:34">
      <c r="A65" s="67"/>
      <c r="L65" s="13"/>
      <c r="M65" s="13"/>
      <c r="N65" s="13"/>
      <c r="O65" s="13"/>
      <c r="P65" s="13"/>
      <c r="Q65" s="13"/>
      <c r="R65" s="13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</row>
    <row r="66" spans="1:34">
      <c r="A66" s="67"/>
      <c r="L66" s="13"/>
      <c r="M66" s="13"/>
      <c r="N66" s="13"/>
      <c r="O66" s="13"/>
      <c r="P66" s="13"/>
      <c r="Q66" s="13"/>
      <c r="R66" s="13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</row>
    <row r="67" spans="1:34">
      <c r="A67" s="67"/>
      <c r="L67" s="13"/>
      <c r="M67" s="13"/>
      <c r="N67" s="13"/>
      <c r="O67" s="13"/>
      <c r="P67" s="162"/>
      <c r="Q67" s="13"/>
      <c r="R67" s="13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</row>
    <row r="68" spans="1:34">
      <c r="A68" s="67"/>
      <c r="L68" s="13"/>
      <c r="M68" s="13"/>
      <c r="N68" s="13"/>
      <c r="O68" s="13"/>
      <c r="P68" s="13"/>
      <c r="Q68" s="13"/>
      <c r="R68" s="13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</row>
    <row r="69" spans="1:34">
      <c r="A69" s="67"/>
      <c r="L69" s="13"/>
      <c r="M69" s="13"/>
      <c r="N69" s="13"/>
      <c r="O69" s="13"/>
      <c r="P69" s="162"/>
      <c r="Q69" s="13"/>
      <c r="R69" s="13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</row>
    <row r="70" spans="1:34">
      <c r="A70" s="67"/>
      <c r="L70" s="13"/>
      <c r="M70" s="13"/>
      <c r="N70" s="13"/>
      <c r="O70" s="13"/>
      <c r="P70" s="13"/>
      <c r="Q70" s="13"/>
      <c r="R70" s="13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46"/>
      <c r="AH70" s="46"/>
    </row>
    <row r="71" spans="1:34">
      <c r="A71" s="67"/>
      <c r="L71" s="13"/>
      <c r="M71" s="13"/>
      <c r="N71" s="13"/>
      <c r="O71" s="13"/>
      <c r="P71" s="13"/>
      <c r="Q71" s="13"/>
      <c r="R71" s="13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</row>
    <row r="72" spans="1:34">
      <c r="A72" s="67"/>
      <c r="L72" s="13"/>
      <c r="M72" s="13"/>
      <c r="N72" s="13"/>
      <c r="O72" s="13"/>
      <c r="P72" s="162"/>
      <c r="Q72" s="13"/>
      <c r="R72" s="13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</row>
    <row r="73" spans="1:34">
      <c r="A73" s="67"/>
      <c r="L73" s="13"/>
      <c r="M73" s="13"/>
      <c r="N73" s="13"/>
      <c r="O73" s="13"/>
      <c r="P73" s="13"/>
      <c r="Q73" s="13"/>
      <c r="R73" s="13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H73" s="46"/>
    </row>
    <row r="74" spans="1:34">
      <c r="A74" s="67"/>
      <c r="L74" s="13"/>
      <c r="M74" s="13"/>
      <c r="N74" s="13"/>
      <c r="O74" s="13"/>
      <c r="P74" s="162"/>
      <c r="Q74" s="13"/>
      <c r="R74" s="13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46"/>
      <c r="AH74" s="46"/>
    </row>
    <row r="75" spans="1:34">
      <c r="A75" s="67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</row>
    <row r="76" spans="1:34">
      <c r="A76" s="67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</row>
    <row r="77" spans="1:34"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</row>
    <row r="78" spans="1:34"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</row>
    <row r="79" spans="1:34"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46"/>
      <c r="AH79" s="46"/>
    </row>
    <row r="80" spans="1:34"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</row>
    <row r="81" spans="12:34" ht="15" customHeight="1"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</row>
    <row r="82" spans="12:34"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</row>
    <row r="83" spans="12:34"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</row>
    <row r="84" spans="12:34"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</row>
    <row r="85" spans="12:34"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</row>
  </sheetData>
  <dataConsolidate/>
  <mergeCells count="126">
    <mergeCell ref="B45:K45"/>
    <mergeCell ref="B26:K26"/>
    <mergeCell ref="B29:K29"/>
    <mergeCell ref="B30:K30"/>
    <mergeCell ref="B31:K31"/>
    <mergeCell ref="B32:K32"/>
    <mergeCell ref="B33:K33"/>
    <mergeCell ref="B38:K38"/>
    <mergeCell ref="B21:K21"/>
    <mergeCell ref="B23:K23"/>
    <mergeCell ref="B24:K24"/>
    <mergeCell ref="B34:K34"/>
    <mergeCell ref="B35:K35"/>
    <mergeCell ref="B36:K36"/>
    <mergeCell ref="B37:K37"/>
    <mergeCell ref="B22:K22"/>
    <mergeCell ref="AB17:AP17"/>
    <mergeCell ref="A12:A13"/>
    <mergeCell ref="B12:E12"/>
    <mergeCell ref="N17:W17"/>
    <mergeCell ref="L17:M17"/>
    <mergeCell ref="B17:K17"/>
    <mergeCell ref="B18:K18"/>
    <mergeCell ref="B20:K20"/>
    <mergeCell ref="B19:K19"/>
    <mergeCell ref="X17:AA17"/>
    <mergeCell ref="C51:G51"/>
    <mergeCell ref="N18:W18"/>
    <mergeCell ref="N20:W20"/>
    <mergeCell ref="D47:I47"/>
    <mergeCell ref="L45:M45"/>
    <mergeCell ref="N38:W38"/>
    <mergeCell ref="L43:M43"/>
    <mergeCell ref="R49:AB49"/>
    <mergeCell ref="B49:H49"/>
    <mergeCell ref="B50:G50"/>
    <mergeCell ref="L20:M20"/>
    <mergeCell ref="L18:M18"/>
    <mergeCell ref="C48:G48"/>
    <mergeCell ref="R46:AB46"/>
    <mergeCell ref="N39:W39"/>
    <mergeCell ref="C46:G46"/>
    <mergeCell ref="B25:K25"/>
    <mergeCell ref="B39:K39"/>
    <mergeCell ref="B40:K40"/>
    <mergeCell ref="B41:K41"/>
    <mergeCell ref="B42:K42"/>
    <mergeCell ref="B43:K43"/>
    <mergeCell ref="B44:K44"/>
    <mergeCell ref="X21:AA21"/>
    <mergeCell ref="AM1:AP1"/>
    <mergeCell ref="D2:AD2"/>
    <mergeCell ref="AM2:AP2"/>
    <mergeCell ref="D3:AD4"/>
    <mergeCell ref="AM3:AP3"/>
    <mergeCell ref="AM4:AP4"/>
    <mergeCell ref="I5:J5"/>
    <mergeCell ref="O5:Q5"/>
    <mergeCell ref="A6:AP6"/>
    <mergeCell ref="B5:F5"/>
    <mergeCell ref="G5:H5"/>
    <mergeCell ref="A7:A8"/>
    <mergeCell ref="AG12:AH12"/>
    <mergeCell ref="B7:C7"/>
    <mergeCell ref="AK12:AM12"/>
    <mergeCell ref="H7:I7"/>
    <mergeCell ref="AK7:AL8"/>
    <mergeCell ref="AM10:AN10"/>
    <mergeCell ref="AM7:AP7"/>
    <mergeCell ref="AM8:AN8"/>
    <mergeCell ref="V11:W11"/>
    <mergeCell ref="X12:Y12"/>
    <mergeCell ref="AK9:AL9"/>
    <mergeCell ref="AI12:AJ12"/>
    <mergeCell ref="J7:K7"/>
    <mergeCell ref="N7:O7"/>
    <mergeCell ref="F12:I12"/>
    <mergeCell ref="T7:U7"/>
    <mergeCell ref="AN12:AN13"/>
    <mergeCell ref="AN11:AP11"/>
    <mergeCell ref="D7:E7"/>
    <mergeCell ref="N12:O12"/>
    <mergeCell ref="AC7:AE7"/>
    <mergeCell ref="A11:M11"/>
    <mergeCell ref="AO9:AP9"/>
    <mergeCell ref="AM9:AN9"/>
    <mergeCell ref="AO10:AP10"/>
    <mergeCell ref="P12:U12"/>
    <mergeCell ref="J12:M12"/>
    <mergeCell ref="F7:G7"/>
    <mergeCell ref="L7:M7"/>
    <mergeCell ref="P7:S7"/>
    <mergeCell ref="AE12:AF12"/>
    <mergeCell ref="AD12:AD13"/>
    <mergeCell ref="V12:W12"/>
    <mergeCell ref="N11:U11"/>
    <mergeCell ref="AO12:AP12"/>
    <mergeCell ref="AA7:AB7"/>
    <mergeCell ref="X11:AC11"/>
    <mergeCell ref="AK10:AL10"/>
    <mergeCell ref="V7:W7"/>
    <mergeCell ref="AO8:AP8"/>
    <mergeCell ref="AD11:AM11"/>
    <mergeCell ref="AF7:AG7"/>
    <mergeCell ref="X7:Z7"/>
    <mergeCell ref="Z12:AA12"/>
    <mergeCell ref="AB12:AC12"/>
    <mergeCell ref="AH7:AJ7"/>
    <mergeCell ref="AF51:AH51"/>
    <mergeCell ref="AI51:AO51"/>
    <mergeCell ref="M64:O64"/>
    <mergeCell ref="N45:W45"/>
    <mergeCell ref="N41:W41"/>
    <mergeCell ref="N40:W40"/>
    <mergeCell ref="AF46:AO46"/>
    <mergeCell ref="AF47:AH47"/>
    <mergeCell ref="AI47:AO47"/>
    <mergeCell ref="AF48:AH48"/>
    <mergeCell ref="AI48:AO48"/>
    <mergeCell ref="AF49:AH49"/>
    <mergeCell ref="AI49:AO49"/>
    <mergeCell ref="AF50:AH50"/>
    <mergeCell ref="AI50:AO50"/>
    <mergeCell ref="N43:W43"/>
    <mergeCell ref="R51:AB51"/>
    <mergeCell ref="U50:Y50"/>
  </mergeCells>
  <printOptions horizontalCentered="1" verticalCentered="1"/>
  <pageMargins left="0" right="0" top="0.51181102362204722" bottom="0.23622047244094491" header="0.31496062992125984" footer="0.31496062992125984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rgb="FFC00000"/>
  </sheetPr>
  <dimension ref="A1:AC60"/>
  <sheetViews>
    <sheetView view="pageBreakPreview" topLeftCell="A4" zoomScale="85" zoomScaleNormal="55" zoomScaleSheetLayoutView="85" workbookViewId="0">
      <selection activeCell="H20" sqref="H20"/>
    </sheetView>
  </sheetViews>
  <sheetFormatPr defaultRowHeight="15"/>
  <cols>
    <col min="1" max="1" width="2.7109375" style="64" customWidth="1"/>
    <col min="2" max="2" width="35.7109375" style="64" customWidth="1"/>
    <col min="3" max="6" width="15.7109375" style="64" customWidth="1"/>
    <col min="7" max="7" width="3.7109375" style="64" customWidth="1"/>
    <col min="8" max="8" width="15.7109375" style="64" customWidth="1"/>
    <col min="9" max="9" width="24.28515625" style="64" customWidth="1"/>
    <col min="10" max="10" width="13" style="64" customWidth="1"/>
    <col min="11" max="11" width="2.7109375" style="64" customWidth="1"/>
    <col min="12" max="12" width="18.85546875" style="64" customWidth="1"/>
    <col min="13" max="13" width="14.140625" style="64" customWidth="1"/>
    <col min="14" max="14" width="15.28515625" style="64" customWidth="1"/>
    <col min="15" max="15" width="14" style="64" customWidth="1"/>
    <col min="16" max="16" width="20.42578125" style="64" bestFit="1" customWidth="1"/>
    <col min="17" max="47" width="9.140625" style="64"/>
    <col min="48" max="48" width="1.42578125" style="64" customWidth="1"/>
    <col min="49" max="258" width="9.140625" style="64"/>
    <col min="259" max="259" width="6" style="64" customWidth="1"/>
    <col min="260" max="260" width="25.28515625" style="64" bestFit="1" customWidth="1"/>
    <col min="261" max="264" width="15.7109375" style="64" customWidth="1"/>
    <col min="265" max="265" width="37.28515625" style="64" bestFit="1" customWidth="1"/>
    <col min="266" max="268" width="10.7109375" style="64" customWidth="1"/>
    <col min="269" max="269" width="25.28515625" style="64" bestFit="1" customWidth="1"/>
    <col min="270" max="270" width="17" style="64" bestFit="1" customWidth="1"/>
    <col min="271" max="271" width="25.28515625" style="64" bestFit="1" customWidth="1"/>
    <col min="272" max="272" width="20.42578125" style="64" bestFit="1" customWidth="1"/>
    <col min="273" max="514" width="9.140625" style="64"/>
    <col min="515" max="515" width="6" style="64" customWidth="1"/>
    <col min="516" max="516" width="25.28515625" style="64" bestFit="1" customWidth="1"/>
    <col min="517" max="520" width="15.7109375" style="64" customWidth="1"/>
    <col min="521" max="521" width="37.28515625" style="64" bestFit="1" customWidth="1"/>
    <col min="522" max="524" width="10.7109375" style="64" customWidth="1"/>
    <col min="525" max="525" width="25.28515625" style="64" bestFit="1" customWidth="1"/>
    <col min="526" max="526" width="17" style="64" bestFit="1" customWidth="1"/>
    <col min="527" max="527" width="25.28515625" style="64" bestFit="1" customWidth="1"/>
    <col min="528" max="528" width="20.42578125" style="64" bestFit="1" customWidth="1"/>
    <col min="529" max="770" width="9.140625" style="64"/>
    <col min="771" max="771" width="6" style="64" customWidth="1"/>
    <col min="772" max="772" width="25.28515625" style="64" bestFit="1" customWidth="1"/>
    <col min="773" max="776" width="15.7109375" style="64" customWidth="1"/>
    <col min="777" max="777" width="37.28515625" style="64" bestFit="1" customWidth="1"/>
    <col min="778" max="780" width="10.7109375" style="64" customWidth="1"/>
    <col min="781" max="781" width="25.28515625" style="64" bestFit="1" customWidth="1"/>
    <col min="782" max="782" width="17" style="64" bestFit="1" customWidth="1"/>
    <col min="783" max="783" width="25.28515625" style="64" bestFit="1" customWidth="1"/>
    <col min="784" max="784" width="20.42578125" style="64" bestFit="1" customWidth="1"/>
    <col min="785" max="1026" width="9.140625" style="64"/>
    <col min="1027" max="1027" width="6" style="64" customWidth="1"/>
    <col min="1028" max="1028" width="25.28515625" style="64" bestFit="1" customWidth="1"/>
    <col min="1029" max="1032" width="15.7109375" style="64" customWidth="1"/>
    <col min="1033" max="1033" width="37.28515625" style="64" bestFit="1" customWidth="1"/>
    <col min="1034" max="1036" width="10.7109375" style="64" customWidth="1"/>
    <col min="1037" max="1037" width="25.28515625" style="64" bestFit="1" customWidth="1"/>
    <col min="1038" max="1038" width="17" style="64" bestFit="1" customWidth="1"/>
    <col min="1039" max="1039" width="25.28515625" style="64" bestFit="1" customWidth="1"/>
    <col min="1040" max="1040" width="20.42578125" style="64" bestFit="1" customWidth="1"/>
    <col min="1041" max="1282" width="9.140625" style="64"/>
    <col min="1283" max="1283" width="6" style="64" customWidth="1"/>
    <col min="1284" max="1284" width="25.28515625" style="64" bestFit="1" customWidth="1"/>
    <col min="1285" max="1288" width="15.7109375" style="64" customWidth="1"/>
    <col min="1289" max="1289" width="37.28515625" style="64" bestFit="1" customWidth="1"/>
    <col min="1290" max="1292" width="10.7109375" style="64" customWidth="1"/>
    <col min="1293" max="1293" width="25.28515625" style="64" bestFit="1" customWidth="1"/>
    <col min="1294" max="1294" width="17" style="64" bestFit="1" customWidth="1"/>
    <col min="1295" max="1295" width="25.28515625" style="64" bestFit="1" customWidth="1"/>
    <col min="1296" max="1296" width="20.42578125" style="64" bestFit="1" customWidth="1"/>
    <col min="1297" max="1538" width="9.140625" style="64"/>
    <col min="1539" max="1539" width="6" style="64" customWidth="1"/>
    <col min="1540" max="1540" width="25.28515625" style="64" bestFit="1" customWidth="1"/>
    <col min="1541" max="1544" width="15.7109375" style="64" customWidth="1"/>
    <col min="1545" max="1545" width="37.28515625" style="64" bestFit="1" customWidth="1"/>
    <col min="1546" max="1548" width="10.7109375" style="64" customWidth="1"/>
    <col min="1549" max="1549" width="25.28515625" style="64" bestFit="1" customWidth="1"/>
    <col min="1550" max="1550" width="17" style="64" bestFit="1" customWidth="1"/>
    <col min="1551" max="1551" width="25.28515625" style="64" bestFit="1" customWidth="1"/>
    <col min="1552" max="1552" width="20.42578125" style="64" bestFit="1" customWidth="1"/>
    <col min="1553" max="1794" width="9.140625" style="64"/>
    <col min="1795" max="1795" width="6" style="64" customWidth="1"/>
    <col min="1796" max="1796" width="25.28515625" style="64" bestFit="1" customWidth="1"/>
    <col min="1797" max="1800" width="15.7109375" style="64" customWidth="1"/>
    <col min="1801" max="1801" width="37.28515625" style="64" bestFit="1" customWidth="1"/>
    <col min="1802" max="1804" width="10.7109375" style="64" customWidth="1"/>
    <col min="1805" max="1805" width="25.28515625" style="64" bestFit="1" customWidth="1"/>
    <col min="1806" max="1806" width="17" style="64" bestFit="1" customWidth="1"/>
    <col min="1807" max="1807" width="25.28515625" style="64" bestFit="1" customWidth="1"/>
    <col min="1808" max="1808" width="20.42578125" style="64" bestFit="1" customWidth="1"/>
    <col min="1809" max="2050" width="9.140625" style="64"/>
    <col min="2051" max="2051" width="6" style="64" customWidth="1"/>
    <col min="2052" max="2052" width="25.28515625" style="64" bestFit="1" customWidth="1"/>
    <col min="2053" max="2056" width="15.7109375" style="64" customWidth="1"/>
    <col min="2057" max="2057" width="37.28515625" style="64" bestFit="1" customWidth="1"/>
    <col min="2058" max="2060" width="10.7109375" style="64" customWidth="1"/>
    <col min="2061" max="2061" width="25.28515625" style="64" bestFit="1" customWidth="1"/>
    <col min="2062" max="2062" width="17" style="64" bestFit="1" customWidth="1"/>
    <col min="2063" max="2063" width="25.28515625" style="64" bestFit="1" customWidth="1"/>
    <col min="2064" max="2064" width="20.42578125" style="64" bestFit="1" customWidth="1"/>
    <col min="2065" max="2306" width="9.140625" style="64"/>
    <col min="2307" max="2307" width="6" style="64" customWidth="1"/>
    <col min="2308" max="2308" width="25.28515625" style="64" bestFit="1" customWidth="1"/>
    <col min="2309" max="2312" width="15.7109375" style="64" customWidth="1"/>
    <col min="2313" max="2313" width="37.28515625" style="64" bestFit="1" customWidth="1"/>
    <col min="2314" max="2316" width="10.7109375" style="64" customWidth="1"/>
    <col min="2317" max="2317" width="25.28515625" style="64" bestFit="1" customWidth="1"/>
    <col min="2318" max="2318" width="17" style="64" bestFit="1" customWidth="1"/>
    <col min="2319" max="2319" width="25.28515625" style="64" bestFit="1" customWidth="1"/>
    <col min="2320" max="2320" width="20.42578125" style="64" bestFit="1" customWidth="1"/>
    <col min="2321" max="2562" width="9.140625" style="64"/>
    <col min="2563" max="2563" width="6" style="64" customWidth="1"/>
    <col min="2564" max="2564" width="25.28515625" style="64" bestFit="1" customWidth="1"/>
    <col min="2565" max="2568" width="15.7109375" style="64" customWidth="1"/>
    <col min="2569" max="2569" width="37.28515625" style="64" bestFit="1" customWidth="1"/>
    <col min="2570" max="2572" width="10.7109375" style="64" customWidth="1"/>
    <col min="2573" max="2573" width="25.28515625" style="64" bestFit="1" customWidth="1"/>
    <col min="2574" max="2574" width="17" style="64" bestFit="1" customWidth="1"/>
    <col min="2575" max="2575" width="25.28515625" style="64" bestFit="1" customWidth="1"/>
    <col min="2576" max="2576" width="20.42578125" style="64" bestFit="1" customWidth="1"/>
    <col min="2577" max="2818" width="9.140625" style="64"/>
    <col min="2819" max="2819" width="6" style="64" customWidth="1"/>
    <col min="2820" max="2820" width="25.28515625" style="64" bestFit="1" customWidth="1"/>
    <col min="2821" max="2824" width="15.7109375" style="64" customWidth="1"/>
    <col min="2825" max="2825" width="37.28515625" style="64" bestFit="1" customWidth="1"/>
    <col min="2826" max="2828" width="10.7109375" style="64" customWidth="1"/>
    <col min="2829" max="2829" width="25.28515625" style="64" bestFit="1" customWidth="1"/>
    <col min="2830" max="2830" width="17" style="64" bestFit="1" customWidth="1"/>
    <col min="2831" max="2831" width="25.28515625" style="64" bestFit="1" customWidth="1"/>
    <col min="2832" max="2832" width="20.42578125" style="64" bestFit="1" customWidth="1"/>
    <col min="2833" max="3074" width="9.140625" style="64"/>
    <col min="3075" max="3075" width="6" style="64" customWidth="1"/>
    <col min="3076" max="3076" width="25.28515625" style="64" bestFit="1" customWidth="1"/>
    <col min="3077" max="3080" width="15.7109375" style="64" customWidth="1"/>
    <col min="3081" max="3081" width="37.28515625" style="64" bestFit="1" customWidth="1"/>
    <col min="3082" max="3084" width="10.7109375" style="64" customWidth="1"/>
    <col min="3085" max="3085" width="25.28515625" style="64" bestFit="1" customWidth="1"/>
    <col min="3086" max="3086" width="17" style="64" bestFit="1" customWidth="1"/>
    <col min="3087" max="3087" width="25.28515625" style="64" bestFit="1" customWidth="1"/>
    <col min="3088" max="3088" width="20.42578125" style="64" bestFit="1" customWidth="1"/>
    <col min="3089" max="3330" width="9.140625" style="64"/>
    <col min="3331" max="3331" width="6" style="64" customWidth="1"/>
    <col min="3332" max="3332" width="25.28515625" style="64" bestFit="1" customWidth="1"/>
    <col min="3333" max="3336" width="15.7109375" style="64" customWidth="1"/>
    <col min="3337" max="3337" width="37.28515625" style="64" bestFit="1" customWidth="1"/>
    <col min="3338" max="3340" width="10.7109375" style="64" customWidth="1"/>
    <col min="3341" max="3341" width="25.28515625" style="64" bestFit="1" customWidth="1"/>
    <col min="3342" max="3342" width="17" style="64" bestFit="1" customWidth="1"/>
    <col min="3343" max="3343" width="25.28515625" style="64" bestFit="1" customWidth="1"/>
    <col min="3344" max="3344" width="20.42578125" style="64" bestFit="1" customWidth="1"/>
    <col min="3345" max="3586" width="9.140625" style="64"/>
    <col min="3587" max="3587" width="6" style="64" customWidth="1"/>
    <col min="3588" max="3588" width="25.28515625" style="64" bestFit="1" customWidth="1"/>
    <col min="3589" max="3592" width="15.7109375" style="64" customWidth="1"/>
    <col min="3593" max="3593" width="37.28515625" style="64" bestFit="1" customWidth="1"/>
    <col min="3594" max="3596" width="10.7109375" style="64" customWidth="1"/>
    <col min="3597" max="3597" width="25.28515625" style="64" bestFit="1" customWidth="1"/>
    <col min="3598" max="3598" width="17" style="64" bestFit="1" customWidth="1"/>
    <col min="3599" max="3599" width="25.28515625" style="64" bestFit="1" customWidth="1"/>
    <col min="3600" max="3600" width="20.42578125" style="64" bestFit="1" customWidth="1"/>
    <col min="3601" max="3842" width="9.140625" style="64"/>
    <col min="3843" max="3843" width="6" style="64" customWidth="1"/>
    <col min="3844" max="3844" width="25.28515625" style="64" bestFit="1" customWidth="1"/>
    <col min="3845" max="3848" width="15.7109375" style="64" customWidth="1"/>
    <col min="3849" max="3849" width="37.28515625" style="64" bestFit="1" customWidth="1"/>
    <col min="3850" max="3852" width="10.7109375" style="64" customWidth="1"/>
    <col min="3853" max="3853" width="25.28515625" style="64" bestFit="1" customWidth="1"/>
    <col min="3854" max="3854" width="17" style="64" bestFit="1" customWidth="1"/>
    <col min="3855" max="3855" width="25.28515625" style="64" bestFit="1" customWidth="1"/>
    <col min="3856" max="3856" width="20.42578125" style="64" bestFit="1" customWidth="1"/>
    <col min="3857" max="4098" width="9.140625" style="64"/>
    <col min="4099" max="4099" width="6" style="64" customWidth="1"/>
    <col min="4100" max="4100" width="25.28515625" style="64" bestFit="1" customWidth="1"/>
    <col min="4101" max="4104" width="15.7109375" style="64" customWidth="1"/>
    <col min="4105" max="4105" width="37.28515625" style="64" bestFit="1" customWidth="1"/>
    <col min="4106" max="4108" width="10.7109375" style="64" customWidth="1"/>
    <col min="4109" max="4109" width="25.28515625" style="64" bestFit="1" customWidth="1"/>
    <col min="4110" max="4110" width="17" style="64" bestFit="1" customWidth="1"/>
    <col min="4111" max="4111" width="25.28515625" style="64" bestFit="1" customWidth="1"/>
    <col min="4112" max="4112" width="20.42578125" style="64" bestFit="1" customWidth="1"/>
    <col min="4113" max="4354" width="9.140625" style="64"/>
    <col min="4355" max="4355" width="6" style="64" customWidth="1"/>
    <col min="4356" max="4356" width="25.28515625" style="64" bestFit="1" customWidth="1"/>
    <col min="4357" max="4360" width="15.7109375" style="64" customWidth="1"/>
    <col min="4361" max="4361" width="37.28515625" style="64" bestFit="1" customWidth="1"/>
    <col min="4362" max="4364" width="10.7109375" style="64" customWidth="1"/>
    <col min="4365" max="4365" width="25.28515625" style="64" bestFit="1" customWidth="1"/>
    <col min="4366" max="4366" width="17" style="64" bestFit="1" customWidth="1"/>
    <col min="4367" max="4367" width="25.28515625" style="64" bestFit="1" customWidth="1"/>
    <col min="4368" max="4368" width="20.42578125" style="64" bestFit="1" customWidth="1"/>
    <col min="4369" max="4610" width="9.140625" style="64"/>
    <col min="4611" max="4611" width="6" style="64" customWidth="1"/>
    <col min="4612" max="4612" width="25.28515625" style="64" bestFit="1" customWidth="1"/>
    <col min="4613" max="4616" width="15.7109375" style="64" customWidth="1"/>
    <col min="4617" max="4617" width="37.28515625" style="64" bestFit="1" customWidth="1"/>
    <col min="4618" max="4620" width="10.7109375" style="64" customWidth="1"/>
    <col min="4621" max="4621" width="25.28515625" style="64" bestFit="1" customWidth="1"/>
    <col min="4622" max="4622" width="17" style="64" bestFit="1" customWidth="1"/>
    <col min="4623" max="4623" width="25.28515625" style="64" bestFit="1" customWidth="1"/>
    <col min="4624" max="4624" width="20.42578125" style="64" bestFit="1" customWidth="1"/>
    <col min="4625" max="4866" width="9.140625" style="64"/>
    <col min="4867" max="4867" width="6" style="64" customWidth="1"/>
    <col min="4868" max="4868" width="25.28515625" style="64" bestFit="1" customWidth="1"/>
    <col min="4869" max="4872" width="15.7109375" style="64" customWidth="1"/>
    <col min="4873" max="4873" width="37.28515625" style="64" bestFit="1" customWidth="1"/>
    <col min="4874" max="4876" width="10.7109375" style="64" customWidth="1"/>
    <col min="4877" max="4877" width="25.28515625" style="64" bestFit="1" customWidth="1"/>
    <col min="4878" max="4878" width="17" style="64" bestFit="1" customWidth="1"/>
    <col min="4879" max="4879" width="25.28515625" style="64" bestFit="1" customWidth="1"/>
    <col min="4880" max="4880" width="20.42578125" style="64" bestFit="1" customWidth="1"/>
    <col min="4881" max="5122" width="9.140625" style="64"/>
    <col min="5123" max="5123" width="6" style="64" customWidth="1"/>
    <col min="5124" max="5124" width="25.28515625" style="64" bestFit="1" customWidth="1"/>
    <col min="5125" max="5128" width="15.7109375" style="64" customWidth="1"/>
    <col min="5129" max="5129" width="37.28515625" style="64" bestFit="1" customWidth="1"/>
    <col min="5130" max="5132" width="10.7109375" style="64" customWidth="1"/>
    <col min="5133" max="5133" width="25.28515625" style="64" bestFit="1" customWidth="1"/>
    <col min="5134" max="5134" width="17" style="64" bestFit="1" customWidth="1"/>
    <col min="5135" max="5135" width="25.28515625" style="64" bestFit="1" customWidth="1"/>
    <col min="5136" max="5136" width="20.42578125" style="64" bestFit="1" customWidth="1"/>
    <col min="5137" max="5378" width="9.140625" style="64"/>
    <col min="5379" max="5379" width="6" style="64" customWidth="1"/>
    <col min="5380" max="5380" width="25.28515625" style="64" bestFit="1" customWidth="1"/>
    <col min="5381" max="5384" width="15.7109375" style="64" customWidth="1"/>
    <col min="5385" max="5385" width="37.28515625" style="64" bestFit="1" customWidth="1"/>
    <col min="5386" max="5388" width="10.7109375" style="64" customWidth="1"/>
    <col min="5389" max="5389" width="25.28515625" style="64" bestFit="1" customWidth="1"/>
    <col min="5390" max="5390" width="17" style="64" bestFit="1" customWidth="1"/>
    <col min="5391" max="5391" width="25.28515625" style="64" bestFit="1" customWidth="1"/>
    <col min="5392" max="5392" width="20.42578125" style="64" bestFit="1" customWidth="1"/>
    <col min="5393" max="5634" width="9.140625" style="64"/>
    <col min="5635" max="5635" width="6" style="64" customWidth="1"/>
    <col min="5636" max="5636" width="25.28515625" style="64" bestFit="1" customWidth="1"/>
    <col min="5637" max="5640" width="15.7109375" style="64" customWidth="1"/>
    <col min="5641" max="5641" width="37.28515625" style="64" bestFit="1" customWidth="1"/>
    <col min="5642" max="5644" width="10.7109375" style="64" customWidth="1"/>
    <col min="5645" max="5645" width="25.28515625" style="64" bestFit="1" customWidth="1"/>
    <col min="5646" max="5646" width="17" style="64" bestFit="1" customWidth="1"/>
    <col min="5647" max="5647" width="25.28515625" style="64" bestFit="1" customWidth="1"/>
    <col min="5648" max="5648" width="20.42578125" style="64" bestFit="1" customWidth="1"/>
    <col min="5649" max="5890" width="9.140625" style="64"/>
    <col min="5891" max="5891" width="6" style="64" customWidth="1"/>
    <col min="5892" max="5892" width="25.28515625" style="64" bestFit="1" customWidth="1"/>
    <col min="5893" max="5896" width="15.7109375" style="64" customWidth="1"/>
    <col min="5897" max="5897" width="37.28515625" style="64" bestFit="1" customWidth="1"/>
    <col min="5898" max="5900" width="10.7109375" style="64" customWidth="1"/>
    <col min="5901" max="5901" width="25.28515625" style="64" bestFit="1" customWidth="1"/>
    <col min="5902" max="5902" width="17" style="64" bestFit="1" customWidth="1"/>
    <col min="5903" max="5903" width="25.28515625" style="64" bestFit="1" customWidth="1"/>
    <col min="5904" max="5904" width="20.42578125" style="64" bestFit="1" customWidth="1"/>
    <col min="5905" max="6146" width="9.140625" style="64"/>
    <col min="6147" max="6147" width="6" style="64" customWidth="1"/>
    <col min="6148" max="6148" width="25.28515625" style="64" bestFit="1" customWidth="1"/>
    <col min="6149" max="6152" width="15.7109375" style="64" customWidth="1"/>
    <col min="6153" max="6153" width="37.28515625" style="64" bestFit="1" customWidth="1"/>
    <col min="6154" max="6156" width="10.7109375" style="64" customWidth="1"/>
    <col min="6157" max="6157" width="25.28515625" style="64" bestFit="1" customWidth="1"/>
    <col min="6158" max="6158" width="17" style="64" bestFit="1" customWidth="1"/>
    <col min="6159" max="6159" width="25.28515625" style="64" bestFit="1" customWidth="1"/>
    <col min="6160" max="6160" width="20.42578125" style="64" bestFit="1" customWidth="1"/>
    <col min="6161" max="6402" width="9.140625" style="64"/>
    <col min="6403" max="6403" width="6" style="64" customWidth="1"/>
    <col min="6404" max="6404" width="25.28515625" style="64" bestFit="1" customWidth="1"/>
    <col min="6405" max="6408" width="15.7109375" style="64" customWidth="1"/>
    <col min="6409" max="6409" width="37.28515625" style="64" bestFit="1" customWidth="1"/>
    <col min="6410" max="6412" width="10.7109375" style="64" customWidth="1"/>
    <col min="6413" max="6413" width="25.28515625" style="64" bestFit="1" customWidth="1"/>
    <col min="6414" max="6414" width="17" style="64" bestFit="1" customWidth="1"/>
    <col min="6415" max="6415" width="25.28515625" style="64" bestFit="1" customWidth="1"/>
    <col min="6416" max="6416" width="20.42578125" style="64" bestFit="1" customWidth="1"/>
    <col min="6417" max="6658" width="9.140625" style="64"/>
    <col min="6659" max="6659" width="6" style="64" customWidth="1"/>
    <col min="6660" max="6660" width="25.28515625" style="64" bestFit="1" customWidth="1"/>
    <col min="6661" max="6664" width="15.7109375" style="64" customWidth="1"/>
    <col min="6665" max="6665" width="37.28515625" style="64" bestFit="1" customWidth="1"/>
    <col min="6666" max="6668" width="10.7109375" style="64" customWidth="1"/>
    <col min="6669" max="6669" width="25.28515625" style="64" bestFit="1" customWidth="1"/>
    <col min="6670" max="6670" width="17" style="64" bestFit="1" customWidth="1"/>
    <col min="6671" max="6671" width="25.28515625" style="64" bestFit="1" customWidth="1"/>
    <col min="6672" max="6672" width="20.42578125" style="64" bestFit="1" customWidth="1"/>
    <col min="6673" max="6914" width="9.140625" style="64"/>
    <col min="6915" max="6915" width="6" style="64" customWidth="1"/>
    <col min="6916" max="6916" width="25.28515625" style="64" bestFit="1" customWidth="1"/>
    <col min="6917" max="6920" width="15.7109375" style="64" customWidth="1"/>
    <col min="6921" max="6921" width="37.28515625" style="64" bestFit="1" customWidth="1"/>
    <col min="6922" max="6924" width="10.7109375" style="64" customWidth="1"/>
    <col min="6925" max="6925" width="25.28515625" style="64" bestFit="1" customWidth="1"/>
    <col min="6926" max="6926" width="17" style="64" bestFit="1" customWidth="1"/>
    <col min="6927" max="6927" width="25.28515625" style="64" bestFit="1" customWidth="1"/>
    <col min="6928" max="6928" width="20.42578125" style="64" bestFit="1" customWidth="1"/>
    <col min="6929" max="7170" width="9.140625" style="64"/>
    <col min="7171" max="7171" width="6" style="64" customWidth="1"/>
    <col min="7172" max="7172" width="25.28515625" style="64" bestFit="1" customWidth="1"/>
    <col min="7173" max="7176" width="15.7109375" style="64" customWidth="1"/>
    <col min="7177" max="7177" width="37.28515625" style="64" bestFit="1" customWidth="1"/>
    <col min="7178" max="7180" width="10.7109375" style="64" customWidth="1"/>
    <col min="7181" max="7181" width="25.28515625" style="64" bestFit="1" customWidth="1"/>
    <col min="7182" max="7182" width="17" style="64" bestFit="1" customWidth="1"/>
    <col min="7183" max="7183" width="25.28515625" style="64" bestFit="1" customWidth="1"/>
    <col min="7184" max="7184" width="20.42578125" style="64" bestFit="1" customWidth="1"/>
    <col min="7185" max="7426" width="9.140625" style="64"/>
    <col min="7427" max="7427" width="6" style="64" customWidth="1"/>
    <col min="7428" max="7428" width="25.28515625" style="64" bestFit="1" customWidth="1"/>
    <col min="7429" max="7432" width="15.7109375" style="64" customWidth="1"/>
    <col min="7433" max="7433" width="37.28515625" style="64" bestFit="1" customWidth="1"/>
    <col min="7434" max="7436" width="10.7109375" style="64" customWidth="1"/>
    <col min="7437" max="7437" width="25.28515625" style="64" bestFit="1" customWidth="1"/>
    <col min="7438" max="7438" width="17" style="64" bestFit="1" customWidth="1"/>
    <col min="7439" max="7439" width="25.28515625" style="64" bestFit="1" customWidth="1"/>
    <col min="7440" max="7440" width="20.42578125" style="64" bestFit="1" customWidth="1"/>
    <col min="7441" max="7682" width="9.140625" style="64"/>
    <col min="7683" max="7683" width="6" style="64" customWidth="1"/>
    <col min="7684" max="7684" width="25.28515625" style="64" bestFit="1" customWidth="1"/>
    <col min="7685" max="7688" width="15.7109375" style="64" customWidth="1"/>
    <col min="7689" max="7689" width="37.28515625" style="64" bestFit="1" customWidth="1"/>
    <col min="7690" max="7692" width="10.7109375" style="64" customWidth="1"/>
    <col min="7693" max="7693" width="25.28515625" style="64" bestFit="1" customWidth="1"/>
    <col min="7694" max="7694" width="17" style="64" bestFit="1" customWidth="1"/>
    <col min="7695" max="7695" width="25.28515625" style="64" bestFit="1" customWidth="1"/>
    <col min="7696" max="7696" width="20.42578125" style="64" bestFit="1" customWidth="1"/>
    <col min="7697" max="7938" width="9.140625" style="64"/>
    <col min="7939" max="7939" width="6" style="64" customWidth="1"/>
    <col min="7940" max="7940" width="25.28515625" style="64" bestFit="1" customWidth="1"/>
    <col min="7941" max="7944" width="15.7109375" style="64" customWidth="1"/>
    <col min="7945" max="7945" width="37.28515625" style="64" bestFit="1" customWidth="1"/>
    <col min="7946" max="7948" width="10.7109375" style="64" customWidth="1"/>
    <col min="7949" max="7949" width="25.28515625" style="64" bestFit="1" customWidth="1"/>
    <col min="7950" max="7950" width="17" style="64" bestFit="1" customWidth="1"/>
    <col min="7951" max="7951" width="25.28515625" style="64" bestFit="1" customWidth="1"/>
    <col min="7952" max="7952" width="20.42578125" style="64" bestFit="1" customWidth="1"/>
    <col min="7953" max="8194" width="9.140625" style="64"/>
    <col min="8195" max="8195" width="6" style="64" customWidth="1"/>
    <col min="8196" max="8196" width="25.28515625" style="64" bestFit="1" customWidth="1"/>
    <col min="8197" max="8200" width="15.7109375" style="64" customWidth="1"/>
    <col min="8201" max="8201" width="37.28515625" style="64" bestFit="1" customWidth="1"/>
    <col min="8202" max="8204" width="10.7109375" style="64" customWidth="1"/>
    <col min="8205" max="8205" width="25.28515625" style="64" bestFit="1" customWidth="1"/>
    <col min="8206" max="8206" width="17" style="64" bestFit="1" customWidth="1"/>
    <col min="8207" max="8207" width="25.28515625" style="64" bestFit="1" customWidth="1"/>
    <col min="8208" max="8208" width="20.42578125" style="64" bestFit="1" customWidth="1"/>
    <col min="8209" max="8450" width="9.140625" style="64"/>
    <col min="8451" max="8451" width="6" style="64" customWidth="1"/>
    <col min="8452" max="8452" width="25.28515625" style="64" bestFit="1" customWidth="1"/>
    <col min="8453" max="8456" width="15.7109375" style="64" customWidth="1"/>
    <col min="8457" max="8457" width="37.28515625" style="64" bestFit="1" customWidth="1"/>
    <col min="8458" max="8460" width="10.7109375" style="64" customWidth="1"/>
    <col min="8461" max="8461" width="25.28515625" style="64" bestFit="1" customWidth="1"/>
    <col min="8462" max="8462" width="17" style="64" bestFit="1" customWidth="1"/>
    <col min="8463" max="8463" width="25.28515625" style="64" bestFit="1" customWidth="1"/>
    <col min="8464" max="8464" width="20.42578125" style="64" bestFit="1" customWidth="1"/>
    <col min="8465" max="8706" width="9.140625" style="64"/>
    <col min="8707" max="8707" width="6" style="64" customWidth="1"/>
    <col min="8708" max="8708" width="25.28515625" style="64" bestFit="1" customWidth="1"/>
    <col min="8709" max="8712" width="15.7109375" style="64" customWidth="1"/>
    <col min="8713" max="8713" width="37.28515625" style="64" bestFit="1" customWidth="1"/>
    <col min="8714" max="8716" width="10.7109375" style="64" customWidth="1"/>
    <col min="8717" max="8717" width="25.28515625" style="64" bestFit="1" customWidth="1"/>
    <col min="8718" max="8718" width="17" style="64" bestFit="1" customWidth="1"/>
    <col min="8719" max="8719" width="25.28515625" style="64" bestFit="1" customWidth="1"/>
    <col min="8720" max="8720" width="20.42578125" style="64" bestFit="1" customWidth="1"/>
    <col min="8721" max="8962" width="9.140625" style="64"/>
    <col min="8963" max="8963" width="6" style="64" customWidth="1"/>
    <col min="8964" max="8964" width="25.28515625" style="64" bestFit="1" customWidth="1"/>
    <col min="8965" max="8968" width="15.7109375" style="64" customWidth="1"/>
    <col min="8969" max="8969" width="37.28515625" style="64" bestFit="1" customWidth="1"/>
    <col min="8970" max="8972" width="10.7109375" style="64" customWidth="1"/>
    <col min="8973" max="8973" width="25.28515625" style="64" bestFit="1" customWidth="1"/>
    <col min="8974" max="8974" width="17" style="64" bestFit="1" customWidth="1"/>
    <col min="8975" max="8975" width="25.28515625" style="64" bestFit="1" customWidth="1"/>
    <col min="8976" max="8976" width="20.42578125" style="64" bestFit="1" customWidth="1"/>
    <col min="8977" max="9218" width="9.140625" style="64"/>
    <col min="9219" max="9219" width="6" style="64" customWidth="1"/>
    <col min="9220" max="9220" width="25.28515625" style="64" bestFit="1" customWidth="1"/>
    <col min="9221" max="9224" width="15.7109375" style="64" customWidth="1"/>
    <col min="9225" max="9225" width="37.28515625" style="64" bestFit="1" customWidth="1"/>
    <col min="9226" max="9228" width="10.7109375" style="64" customWidth="1"/>
    <col min="9229" max="9229" width="25.28515625" style="64" bestFit="1" customWidth="1"/>
    <col min="9230" max="9230" width="17" style="64" bestFit="1" customWidth="1"/>
    <col min="9231" max="9231" width="25.28515625" style="64" bestFit="1" customWidth="1"/>
    <col min="9232" max="9232" width="20.42578125" style="64" bestFit="1" customWidth="1"/>
    <col min="9233" max="9474" width="9.140625" style="64"/>
    <col min="9475" max="9475" width="6" style="64" customWidth="1"/>
    <col min="9476" max="9476" width="25.28515625" style="64" bestFit="1" customWidth="1"/>
    <col min="9477" max="9480" width="15.7109375" style="64" customWidth="1"/>
    <col min="9481" max="9481" width="37.28515625" style="64" bestFit="1" customWidth="1"/>
    <col min="9482" max="9484" width="10.7109375" style="64" customWidth="1"/>
    <col min="9485" max="9485" width="25.28515625" style="64" bestFit="1" customWidth="1"/>
    <col min="9486" max="9486" width="17" style="64" bestFit="1" customWidth="1"/>
    <col min="9487" max="9487" width="25.28515625" style="64" bestFit="1" customWidth="1"/>
    <col min="9488" max="9488" width="20.42578125" style="64" bestFit="1" customWidth="1"/>
    <col min="9489" max="9730" width="9.140625" style="64"/>
    <col min="9731" max="9731" width="6" style="64" customWidth="1"/>
    <col min="9732" max="9732" width="25.28515625" style="64" bestFit="1" customWidth="1"/>
    <col min="9733" max="9736" width="15.7109375" style="64" customWidth="1"/>
    <col min="9737" max="9737" width="37.28515625" style="64" bestFit="1" customWidth="1"/>
    <col min="9738" max="9740" width="10.7109375" style="64" customWidth="1"/>
    <col min="9741" max="9741" width="25.28515625" style="64" bestFit="1" customWidth="1"/>
    <col min="9742" max="9742" width="17" style="64" bestFit="1" customWidth="1"/>
    <col min="9743" max="9743" width="25.28515625" style="64" bestFit="1" customWidth="1"/>
    <col min="9744" max="9744" width="20.42578125" style="64" bestFit="1" customWidth="1"/>
    <col min="9745" max="9986" width="9.140625" style="64"/>
    <col min="9987" max="9987" width="6" style="64" customWidth="1"/>
    <col min="9988" max="9988" width="25.28515625" style="64" bestFit="1" customWidth="1"/>
    <col min="9989" max="9992" width="15.7109375" style="64" customWidth="1"/>
    <col min="9993" max="9993" width="37.28515625" style="64" bestFit="1" customWidth="1"/>
    <col min="9994" max="9996" width="10.7109375" style="64" customWidth="1"/>
    <col min="9997" max="9997" width="25.28515625" style="64" bestFit="1" customWidth="1"/>
    <col min="9998" max="9998" width="17" style="64" bestFit="1" customWidth="1"/>
    <col min="9999" max="9999" width="25.28515625" style="64" bestFit="1" customWidth="1"/>
    <col min="10000" max="10000" width="20.42578125" style="64" bestFit="1" customWidth="1"/>
    <col min="10001" max="10242" width="9.140625" style="64"/>
    <col min="10243" max="10243" width="6" style="64" customWidth="1"/>
    <col min="10244" max="10244" width="25.28515625" style="64" bestFit="1" customWidth="1"/>
    <col min="10245" max="10248" width="15.7109375" style="64" customWidth="1"/>
    <col min="10249" max="10249" width="37.28515625" style="64" bestFit="1" customWidth="1"/>
    <col min="10250" max="10252" width="10.7109375" style="64" customWidth="1"/>
    <col min="10253" max="10253" width="25.28515625" style="64" bestFit="1" customWidth="1"/>
    <col min="10254" max="10254" width="17" style="64" bestFit="1" customWidth="1"/>
    <col min="10255" max="10255" width="25.28515625" style="64" bestFit="1" customWidth="1"/>
    <col min="10256" max="10256" width="20.42578125" style="64" bestFit="1" customWidth="1"/>
    <col min="10257" max="10498" width="9.140625" style="64"/>
    <col min="10499" max="10499" width="6" style="64" customWidth="1"/>
    <col min="10500" max="10500" width="25.28515625" style="64" bestFit="1" customWidth="1"/>
    <col min="10501" max="10504" width="15.7109375" style="64" customWidth="1"/>
    <col min="10505" max="10505" width="37.28515625" style="64" bestFit="1" customWidth="1"/>
    <col min="10506" max="10508" width="10.7109375" style="64" customWidth="1"/>
    <col min="10509" max="10509" width="25.28515625" style="64" bestFit="1" customWidth="1"/>
    <col min="10510" max="10510" width="17" style="64" bestFit="1" customWidth="1"/>
    <col min="10511" max="10511" width="25.28515625" style="64" bestFit="1" customWidth="1"/>
    <col min="10512" max="10512" width="20.42578125" style="64" bestFit="1" customWidth="1"/>
    <col min="10513" max="10754" width="9.140625" style="64"/>
    <col min="10755" max="10755" width="6" style="64" customWidth="1"/>
    <col min="10756" max="10756" width="25.28515625" style="64" bestFit="1" customWidth="1"/>
    <col min="10757" max="10760" width="15.7109375" style="64" customWidth="1"/>
    <col min="10761" max="10761" width="37.28515625" style="64" bestFit="1" customWidth="1"/>
    <col min="10762" max="10764" width="10.7109375" style="64" customWidth="1"/>
    <col min="10765" max="10765" width="25.28515625" style="64" bestFit="1" customWidth="1"/>
    <col min="10766" max="10766" width="17" style="64" bestFit="1" customWidth="1"/>
    <col min="10767" max="10767" width="25.28515625" style="64" bestFit="1" customWidth="1"/>
    <col min="10768" max="10768" width="20.42578125" style="64" bestFit="1" customWidth="1"/>
    <col min="10769" max="11010" width="9.140625" style="64"/>
    <col min="11011" max="11011" width="6" style="64" customWidth="1"/>
    <col min="11012" max="11012" width="25.28515625" style="64" bestFit="1" customWidth="1"/>
    <col min="11013" max="11016" width="15.7109375" style="64" customWidth="1"/>
    <col min="11017" max="11017" width="37.28515625" style="64" bestFit="1" customWidth="1"/>
    <col min="11018" max="11020" width="10.7109375" style="64" customWidth="1"/>
    <col min="11021" max="11021" width="25.28515625" style="64" bestFit="1" customWidth="1"/>
    <col min="11022" max="11022" width="17" style="64" bestFit="1" customWidth="1"/>
    <col min="11023" max="11023" width="25.28515625" style="64" bestFit="1" customWidth="1"/>
    <col min="11024" max="11024" width="20.42578125" style="64" bestFit="1" customWidth="1"/>
    <col min="11025" max="11266" width="9.140625" style="64"/>
    <col min="11267" max="11267" width="6" style="64" customWidth="1"/>
    <col min="11268" max="11268" width="25.28515625" style="64" bestFit="1" customWidth="1"/>
    <col min="11269" max="11272" width="15.7109375" style="64" customWidth="1"/>
    <col min="11273" max="11273" width="37.28515625" style="64" bestFit="1" customWidth="1"/>
    <col min="11274" max="11276" width="10.7109375" style="64" customWidth="1"/>
    <col min="11277" max="11277" width="25.28515625" style="64" bestFit="1" customWidth="1"/>
    <col min="11278" max="11278" width="17" style="64" bestFit="1" customWidth="1"/>
    <col min="11279" max="11279" width="25.28515625" style="64" bestFit="1" customWidth="1"/>
    <col min="11280" max="11280" width="20.42578125" style="64" bestFit="1" customWidth="1"/>
    <col min="11281" max="11522" width="9.140625" style="64"/>
    <col min="11523" max="11523" width="6" style="64" customWidth="1"/>
    <col min="11524" max="11524" width="25.28515625" style="64" bestFit="1" customWidth="1"/>
    <col min="11525" max="11528" width="15.7109375" style="64" customWidth="1"/>
    <col min="11529" max="11529" width="37.28515625" style="64" bestFit="1" customWidth="1"/>
    <col min="11530" max="11532" width="10.7109375" style="64" customWidth="1"/>
    <col min="11533" max="11533" width="25.28515625" style="64" bestFit="1" customWidth="1"/>
    <col min="11534" max="11534" width="17" style="64" bestFit="1" customWidth="1"/>
    <col min="11535" max="11535" width="25.28515625" style="64" bestFit="1" customWidth="1"/>
    <col min="11536" max="11536" width="20.42578125" style="64" bestFit="1" customWidth="1"/>
    <col min="11537" max="11778" width="9.140625" style="64"/>
    <col min="11779" max="11779" width="6" style="64" customWidth="1"/>
    <col min="11780" max="11780" width="25.28515625" style="64" bestFit="1" customWidth="1"/>
    <col min="11781" max="11784" width="15.7109375" style="64" customWidth="1"/>
    <col min="11785" max="11785" width="37.28515625" style="64" bestFit="1" customWidth="1"/>
    <col min="11786" max="11788" width="10.7109375" style="64" customWidth="1"/>
    <col min="11789" max="11789" width="25.28515625" style="64" bestFit="1" customWidth="1"/>
    <col min="11790" max="11790" width="17" style="64" bestFit="1" customWidth="1"/>
    <col min="11791" max="11791" width="25.28515625" style="64" bestFit="1" customWidth="1"/>
    <col min="11792" max="11792" width="20.42578125" style="64" bestFit="1" customWidth="1"/>
    <col min="11793" max="12034" width="9.140625" style="64"/>
    <col min="12035" max="12035" width="6" style="64" customWidth="1"/>
    <col min="12036" max="12036" width="25.28515625" style="64" bestFit="1" customWidth="1"/>
    <col min="12037" max="12040" width="15.7109375" style="64" customWidth="1"/>
    <col min="12041" max="12041" width="37.28515625" style="64" bestFit="1" customWidth="1"/>
    <col min="12042" max="12044" width="10.7109375" style="64" customWidth="1"/>
    <col min="12045" max="12045" width="25.28515625" style="64" bestFit="1" customWidth="1"/>
    <col min="12046" max="12046" width="17" style="64" bestFit="1" customWidth="1"/>
    <col min="12047" max="12047" width="25.28515625" style="64" bestFit="1" customWidth="1"/>
    <col min="12048" max="12048" width="20.42578125" style="64" bestFit="1" customWidth="1"/>
    <col min="12049" max="12290" width="9.140625" style="64"/>
    <col min="12291" max="12291" width="6" style="64" customWidth="1"/>
    <col min="12292" max="12292" width="25.28515625" style="64" bestFit="1" customWidth="1"/>
    <col min="12293" max="12296" width="15.7109375" style="64" customWidth="1"/>
    <col min="12297" max="12297" width="37.28515625" style="64" bestFit="1" customWidth="1"/>
    <col min="12298" max="12300" width="10.7109375" style="64" customWidth="1"/>
    <col min="12301" max="12301" width="25.28515625" style="64" bestFit="1" customWidth="1"/>
    <col min="12302" max="12302" width="17" style="64" bestFit="1" customWidth="1"/>
    <col min="12303" max="12303" width="25.28515625" style="64" bestFit="1" customWidth="1"/>
    <col min="12304" max="12304" width="20.42578125" style="64" bestFit="1" customWidth="1"/>
    <col min="12305" max="12546" width="9.140625" style="64"/>
    <col min="12547" max="12547" width="6" style="64" customWidth="1"/>
    <col min="12548" max="12548" width="25.28515625" style="64" bestFit="1" customWidth="1"/>
    <col min="12549" max="12552" width="15.7109375" style="64" customWidth="1"/>
    <col min="12553" max="12553" width="37.28515625" style="64" bestFit="1" customWidth="1"/>
    <col min="12554" max="12556" width="10.7109375" style="64" customWidth="1"/>
    <col min="12557" max="12557" width="25.28515625" style="64" bestFit="1" customWidth="1"/>
    <col min="12558" max="12558" width="17" style="64" bestFit="1" customWidth="1"/>
    <col min="12559" max="12559" width="25.28515625" style="64" bestFit="1" customWidth="1"/>
    <col min="12560" max="12560" width="20.42578125" style="64" bestFit="1" customWidth="1"/>
    <col min="12561" max="12802" width="9.140625" style="64"/>
    <col min="12803" max="12803" width="6" style="64" customWidth="1"/>
    <col min="12804" max="12804" width="25.28515625" style="64" bestFit="1" customWidth="1"/>
    <col min="12805" max="12808" width="15.7109375" style="64" customWidth="1"/>
    <col min="12809" max="12809" width="37.28515625" style="64" bestFit="1" customWidth="1"/>
    <col min="12810" max="12812" width="10.7109375" style="64" customWidth="1"/>
    <col min="12813" max="12813" width="25.28515625" style="64" bestFit="1" customWidth="1"/>
    <col min="12814" max="12814" width="17" style="64" bestFit="1" customWidth="1"/>
    <col min="12815" max="12815" width="25.28515625" style="64" bestFit="1" customWidth="1"/>
    <col min="12816" max="12816" width="20.42578125" style="64" bestFit="1" customWidth="1"/>
    <col min="12817" max="13058" width="9.140625" style="64"/>
    <col min="13059" max="13059" width="6" style="64" customWidth="1"/>
    <col min="13060" max="13060" width="25.28515625" style="64" bestFit="1" customWidth="1"/>
    <col min="13061" max="13064" width="15.7109375" style="64" customWidth="1"/>
    <col min="13065" max="13065" width="37.28515625" style="64" bestFit="1" customWidth="1"/>
    <col min="13066" max="13068" width="10.7109375" style="64" customWidth="1"/>
    <col min="13069" max="13069" width="25.28515625" style="64" bestFit="1" customWidth="1"/>
    <col min="13070" max="13070" width="17" style="64" bestFit="1" customWidth="1"/>
    <col min="13071" max="13071" width="25.28515625" style="64" bestFit="1" customWidth="1"/>
    <col min="13072" max="13072" width="20.42578125" style="64" bestFit="1" customWidth="1"/>
    <col min="13073" max="13314" width="9.140625" style="64"/>
    <col min="13315" max="13315" width="6" style="64" customWidth="1"/>
    <col min="13316" max="13316" width="25.28515625" style="64" bestFit="1" customWidth="1"/>
    <col min="13317" max="13320" width="15.7109375" style="64" customWidth="1"/>
    <col min="13321" max="13321" width="37.28515625" style="64" bestFit="1" customWidth="1"/>
    <col min="13322" max="13324" width="10.7109375" style="64" customWidth="1"/>
    <col min="13325" max="13325" width="25.28515625" style="64" bestFit="1" customWidth="1"/>
    <col min="13326" max="13326" width="17" style="64" bestFit="1" customWidth="1"/>
    <col min="13327" max="13327" width="25.28515625" style="64" bestFit="1" customWidth="1"/>
    <col min="13328" max="13328" width="20.42578125" style="64" bestFit="1" customWidth="1"/>
    <col min="13329" max="13570" width="9.140625" style="64"/>
    <col min="13571" max="13571" width="6" style="64" customWidth="1"/>
    <col min="13572" max="13572" width="25.28515625" style="64" bestFit="1" customWidth="1"/>
    <col min="13573" max="13576" width="15.7109375" style="64" customWidth="1"/>
    <col min="13577" max="13577" width="37.28515625" style="64" bestFit="1" customWidth="1"/>
    <col min="13578" max="13580" width="10.7109375" style="64" customWidth="1"/>
    <col min="13581" max="13581" width="25.28515625" style="64" bestFit="1" customWidth="1"/>
    <col min="13582" max="13582" width="17" style="64" bestFit="1" customWidth="1"/>
    <col min="13583" max="13583" width="25.28515625" style="64" bestFit="1" customWidth="1"/>
    <col min="13584" max="13584" width="20.42578125" style="64" bestFit="1" customWidth="1"/>
    <col min="13585" max="13826" width="9.140625" style="64"/>
    <col min="13827" max="13827" width="6" style="64" customWidth="1"/>
    <col min="13828" max="13828" width="25.28515625" style="64" bestFit="1" customWidth="1"/>
    <col min="13829" max="13832" width="15.7109375" style="64" customWidth="1"/>
    <col min="13833" max="13833" width="37.28515625" style="64" bestFit="1" customWidth="1"/>
    <col min="13834" max="13836" width="10.7109375" style="64" customWidth="1"/>
    <col min="13837" max="13837" width="25.28515625" style="64" bestFit="1" customWidth="1"/>
    <col min="13838" max="13838" width="17" style="64" bestFit="1" customWidth="1"/>
    <col min="13839" max="13839" width="25.28515625" style="64" bestFit="1" customWidth="1"/>
    <col min="13840" max="13840" width="20.42578125" style="64" bestFit="1" customWidth="1"/>
    <col min="13841" max="14082" width="9.140625" style="64"/>
    <col min="14083" max="14083" width="6" style="64" customWidth="1"/>
    <col min="14084" max="14084" width="25.28515625" style="64" bestFit="1" customWidth="1"/>
    <col min="14085" max="14088" width="15.7109375" style="64" customWidth="1"/>
    <col min="14089" max="14089" width="37.28515625" style="64" bestFit="1" customWidth="1"/>
    <col min="14090" max="14092" width="10.7109375" style="64" customWidth="1"/>
    <col min="14093" max="14093" width="25.28515625" style="64" bestFit="1" customWidth="1"/>
    <col min="14094" max="14094" width="17" style="64" bestFit="1" customWidth="1"/>
    <col min="14095" max="14095" width="25.28515625" style="64" bestFit="1" customWidth="1"/>
    <col min="14096" max="14096" width="20.42578125" style="64" bestFit="1" customWidth="1"/>
    <col min="14097" max="14338" width="9.140625" style="64"/>
    <col min="14339" max="14339" width="6" style="64" customWidth="1"/>
    <col min="14340" max="14340" width="25.28515625" style="64" bestFit="1" customWidth="1"/>
    <col min="14341" max="14344" width="15.7109375" style="64" customWidth="1"/>
    <col min="14345" max="14345" width="37.28515625" style="64" bestFit="1" customWidth="1"/>
    <col min="14346" max="14348" width="10.7109375" style="64" customWidth="1"/>
    <col min="14349" max="14349" width="25.28515625" style="64" bestFit="1" customWidth="1"/>
    <col min="14350" max="14350" width="17" style="64" bestFit="1" customWidth="1"/>
    <col min="14351" max="14351" width="25.28515625" style="64" bestFit="1" customWidth="1"/>
    <col min="14352" max="14352" width="20.42578125" style="64" bestFit="1" customWidth="1"/>
    <col min="14353" max="14594" width="9.140625" style="64"/>
    <col min="14595" max="14595" width="6" style="64" customWidth="1"/>
    <col min="14596" max="14596" width="25.28515625" style="64" bestFit="1" customWidth="1"/>
    <col min="14597" max="14600" width="15.7109375" style="64" customWidth="1"/>
    <col min="14601" max="14601" width="37.28515625" style="64" bestFit="1" customWidth="1"/>
    <col min="14602" max="14604" width="10.7109375" style="64" customWidth="1"/>
    <col min="14605" max="14605" width="25.28515625" style="64" bestFit="1" customWidth="1"/>
    <col min="14606" max="14606" width="17" style="64" bestFit="1" customWidth="1"/>
    <col min="14607" max="14607" width="25.28515625" style="64" bestFit="1" customWidth="1"/>
    <col min="14608" max="14608" width="20.42578125" style="64" bestFit="1" customWidth="1"/>
    <col min="14609" max="14850" width="9.140625" style="64"/>
    <col min="14851" max="14851" width="6" style="64" customWidth="1"/>
    <col min="14852" max="14852" width="25.28515625" style="64" bestFit="1" customWidth="1"/>
    <col min="14853" max="14856" width="15.7109375" style="64" customWidth="1"/>
    <col min="14857" max="14857" width="37.28515625" style="64" bestFit="1" customWidth="1"/>
    <col min="14858" max="14860" width="10.7109375" style="64" customWidth="1"/>
    <col min="14861" max="14861" width="25.28515625" style="64" bestFit="1" customWidth="1"/>
    <col min="14862" max="14862" width="17" style="64" bestFit="1" customWidth="1"/>
    <col min="14863" max="14863" width="25.28515625" style="64" bestFit="1" customWidth="1"/>
    <col min="14864" max="14864" width="20.42578125" style="64" bestFit="1" customWidth="1"/>
    <col min="14865" max="15106" width="9.140625" style="64"/>
    <col min="15107" max="15107" width="6" style="64" customWidth="1"/>
    <col min="15108" max="15108" width="25.28515625" style="64" bestFit="1" customWidth="1"/>
    <col min="15109" max="15112" width="15.7109375" style="64" customWidth="1"/>
    <col min="15113" max="15113" width="37.28515625" style="64" bestFit="1" customWidth="1"/>
    <col min="15114" max="15116" width="10.7109375" style="64" customWidth="1"/>
    <col min="15117" max="15117" width="25.28515625" style="64" bestFit="1" customWidth="1"/>
    <col min="15118" max="15118" width="17" style="64" bestFit="1" customWidth="1"/>
    <col min="15119" max="15119" width="25.28515625" style="64" bestFit="1" customWidth="1"/>
    <col min="15120" max="15120" width="20.42578125" style="64" bestFit="1" customWidth="1"/>
    <col min="15121" max="15362" width="9.140625" style="64"/>
    <col min="15363" max="15363" width="6" style="64" customWidth="1"/>
    <col min="15364" max="15364" width="25.28515625" style="64" bestFit="1" customWidth="1"/>
    <col min="15365" max="15368" width="15.7109375" style="64" customWidth="1"/>
    <col min="15369" max="15369" width="37.28515625" style="64" bestFit="1" customWidth="1"/>
    <col min="15370" max="15372" width="10.7109375" style="64" customWidth="1"/>
    <col min="15373" max="15373" width="25.28515625" style="64" bestFit="1" customWidth="1"/>
    <col min="15374" max="15374" width="17" style="64" bestFit="1" customWidth="1"/>
    <col min="15375" max="15375" width="25.28515625" style="64" bestFit="1" customWidth="1"/>
    <col min="15376" max="15376" width="20.42578125" style="64" bestFit="1" customWidth="1"/>
    <col min="15377" max="15618" width="9.140625" style="64"/>
    <col min="15619" max="15619" width="6" style="64" customWidth="1"/>
    <col min="15620" max="15620" width="25.28515625" style="64" bestFit="1" customWidth="1"/>
    <col min="15621" max="15624" width="15.7109375" style="64" customWidth="1"/>
    <col min="15625" max="15625" width="37.28515625" style="64" bestFit="1" customWidth="1"/>
    <col min="15626" max="15628" width="10.7109375" style="64" customWidth="1"/>
    <col min="15629" max="15629" width="25.28515625" style="64" bestFit="1" customWidth="1"/>
    <col min="15630" max="15630" width="17" style="64" bestFit="1" customWidth="1"/>
    <col min="15631" max="15631" width="25.28515625" style="64" bestFit="1" customWidth="1"/>
    <col min="15632" max="15632" width="20.42578125" style="64" bestFit="1" customWidth="1"/>
    <col min="15633" max="15874" width="9.140625" style="64"/>
    <col min="15875" max="15875" width="6" style="64" customWidth="1"/>
    <col min="15876" max="15876" width="25.28515625" style="64" bestFit="1" customWidth="1"/>
    <col min="15877" max="15880" width="15.7109375" style="64" customWidth="1"/>
    <col min="15881" max="15881" width="37.28515625" style="64" bestFit="1" customWidth="1"/>
    <col min="15882" max="15884" width="10.7109375" style="64" customWidth="1"/>
    <col min="15885" max="15885" width="25.28515625" style="64" bestFit="1" customWidth="1"/>
    <col min="15886" max="15886" width="17" style="64" bestFit="1" customWidth="1"/>
    <col min="15887" max="15887" width="25.28515625" style="64" bestFit="1" customWidth="1"/>
    <col min="15888" max="15888" width="20.42578125" style="64" bestFit="1" customWidth="1"/>
    <col min="15889" max="16130" width="9.140625" style="64"/>
    <col min="16131" max="16131" width="6" style="64" customWidth="1"/>
    <col min="16132" max="16132" width="25.28515625" style="64" bestFit="1" customWidth="1"/>
    <col min="16133" max="16136" width="15.7109375" style="64" customWidth="1"/>
    <col min="16137" max="16137" width="37.28515625" style="64" bestFit="1" customWidth="1"/>
    <col min="16138" max="16140" width="10.7109375" style="64" customWidth="1"/>
    <col min="16141" max="16141" width="25.28515625" style="64" bestFit="1" customWidth="1"/>
    <col min="16142" max="16142" width="17" style="64" bestFit="1" customWidth="1"/>
    <col min="16143" max="16143" width="25.28515625" style="64" bestFit="1" customWidth="1"/>
    <col min="16144" max="16144" width="20.42578125" style="64" bestFit="1" customWidth="1"/>
    <col min="16145" max="16384" width="9.140625" style="64"/>
  </cols>
  <sheetData>
    <row r="1" spans="1:29">
      <c r="A1" s="1434"/>
      <c r="B1" s="1435"/>
      <c r="C1" s="1435"/>
      <c r="D1" s="1435"/>
      <c r="E1" s="1435"/>
      <c r="F1" s="1435"/>
      <c r="G1" s="1435"/>
      <c r="H1" s="1435"/>
      <c r="I1" s="1435"/>
      <c r="J1" s="1435"/>
      <c r="K1" s="1436"/>
    </row>
    <row r="2" spans="1:29" ht="21">
      <c r="A2" s="1437" t="s">
        <v>23</v>
      </c>
      <c r="B2" s="1058"/>
      <c r="C2" s="1058"/>
      <c r="D2" s="1058"/>
      <c r="E2" s="1058"/>
      <c r="F2" s="1058"/>
      <c r="G2" s="1058"/>
      <c r="H2" s="1058"/>
      <c r="I2" s="1058"/>
      <c r="J2" s="1058"/>
      <c r="K2" s="1438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</row>
    <row r="3" spans="1:29" ht="13.5" customHeight="1">
      <c r="A3" s="1437" t="s">
        <v>207</v>
      </c>
      <c r="B3" s="1058"/>
      <c r="C3" s="1058"/>
      <c r="D3" s="1058"/>
      <c r="E3" s="1058"/>
      <c r="F3" s="1058"/>
      <c r="G3" s="1058"/>
      <c r="H3" s="1058"/>
      <c r="I3" s="1058"/>
      <c r="J3" s="1058"/>
      <c r="K3" s="1438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</row>
    <row r="4" spans="1:29" s="127" customFormat="1" ht="13.5" customHeight="1" thickBot="1">
      <c r="A4" s="392"/>
      <c r="B4" s="391"/>
      <c r="C4" s="391"/>
      <c r="D4" s="391"/>
      <c r="E4" s="391"/>
      <c r="F4" s="391"/>
      <c r="G4" s="391"/>
      <c r="H4" s="391"/>
      <c r="I4" s="391"/>
      <c r="J4" s="391"/>
      <c r="K4" s="393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</row>
    <row r="5" spans="1:29" ht="8.1" customHeight="1" thickBot="1">
      <c r="A5" s="413"/>
      <c r="B5" s="1439"/>
      <c r="C5" s="1439"/>
      <c r="D5" s="1439"/>
      <c r="E5" s="1439"/>
      <c r="F5" s="1439"/>
      <c r="G5" s="1439"/>
      <c r="H5" s="1439"/>
      <c r="I5" s="1439"/>
      <c r="J5" s="1439"/>
      <c r="K5" s="398"/>
    </row>
    <row r="6" spans="1:29" ht="19.5" thickBot="1">
      <c r="A6" s="413"/>
      <c r="B6" s="1440" t="s">
        <v>160</v>
      </c>
      <c r="C6" s="1418" t="s">
        <v>97</v>
      </c>
      <c r="D6" s="1442"/>
      <c r="E6" s="1419"/>
      <c r="F6" s="399"/>
      <c r="G6" s="399"/>
      <c r="H6" s="437" t="s">
        <v>133</v>
      </c>
      <c r="I6" s="437"/>
      <c r="J6" s="429"/>
      <c r="K6" s="430"/>
      <c r="Q6" s="124"/>
      <c r="R6" s="124"/>
    </row>
    <row r="7" spans="1:29" ht="17.25" thickBot="1">
      <c r="A7" s="413"/>
      <c r="B7" s="1441"/>
      <c r="C7" s="313" t="s">
        <v>98</v>
      </c>
      <c r="D7" s="313" t="s">
        <v>99</v>
      </c>
      <c r="E7" s="313" t="s">
        <v>100</v>
      </c>
      <c r="F7" s="861"/>
      <c r="G7" s="399"/>
      <c r="H7" s="1422" t="s">
        <v>101</v>
      </c>
      <c r="I7" s="1423"/>
      <c r="J7" s="462">
        <f>(E9+E8)-(C9+C8)</f>
        <v>903</v>
      </c>
      <c r="K7" s="430"/>
      <c r="O7" s="146"/>
      <c r="P7" s="87"/>
    </row>
    <row r="8" spans="1:29" ht="19.5" thickBot="1">
      <c r="A8" s="413"/>
      <c r="B8" s="464" t="s">
        <v>161</v>
      </c>
      <c r="C8" s="584">
        <v>641634</v>
      </c>
      <c r="D8" s="584">
        <v>641634</v>
      </c>
      <c r="E8" s="584">
        <v>641634</v>
      </c>
      <c r="F8" s="395"/>
      <c r="G8" s="395"/>
      <c r="H8" s="437"/>
      <c r="I8" s="437"/>
      <c r="J8" s="463"/>
      <c r="K8" s="430"/>
      <c r="O8" s="146"/>
      <c r="P8" s="148"/>
    </row>
    <row r="9" spans="1:29" ht="19.5" thickBot="1">
      <c r="A9" s="413"/>
      <c r="B9" s="465" t="s">
        <v>162</v>
      </c>
      <c r="C9" s="855">
        <v>1221248</v>
      </c>
      <c r="D9" s="855">
        <v>1221596</v>
      </c>
      <c r="E9" s="855">
        <v>1222151</v>
      </c>
      <c r="F9" s="395"/>
      <c r="G9" s="395"/>
      <c r="H9" s="1422" t="s">
        <v>102</v>
      </c>
      <c r="I9" s="1423"/>
      <c r="J9" s="462">
        <f>(E10+E11)-(C10+C11)</f>
        <v>391</v>
      </c>
      <c r="K9" s="430"/>
      <c r="O9" s="146"/>
      <c r="P9" s="87"/>
    </row>
    <row r="10" spans="1:29" ht="18.75" customHeight="1" thickBot="1">
      <c r="A10" s="413"/>
      <c r="B10" s="465" t="s">
        <v>163</v>
      </c>
      <c r="C10" s="439">
        <v>299038</v>
      </c>
      <c r="D10" s="439">
        <v>299095</v>
      </c>
      <c r="E10" s="439">
        <v>299189</v>
      </c>
      <c r="F10" s="585"/>
      <c r="G10" s="400"/>
      <c r="H10" s="400"/>
      <c r="I10" s="400"/>
      <c r="J10" s="463"/>
      <c r="K10" s="430"/>
      <c r="O10" s="146"/>
      <c r="P10" s="87"/>
    </row>
    <row r="11" spans="1:29" ht="19.5" thickBot="1">
      <c r="A11" s="413"/>
      <c r="B11" s="465" t="s">
        <v>164</v>
      </c>
      <c r="C11" s="439">
        <v>1028676</v>
      </c>
      <c r="D11" s="439">
        <v>1028772</v>
      </c>
      <c r="E11" s="439">
        <v>1028916</v>
      </c>
      <c r="G11" s="395"/>
      <c r="H11" s="1422" t="s">
        <v>103</v>
      </c>
      <c r="I11" s="1423"/>
      <c r="J11" s="462">
        <f>(E14+E15)-(C14+C15)</f>
        <v>345</v>
      </c>
      <c r="K11" s="430"/>
      <c r="L11" s="125"/>
      <c r="O11" s="146"/>
      <c r="P11" s="87"/>
    </row>
    <row r="12" spans="1:29" ht="17.25" thickBot="1">
      <c r="A12" s="413"/>
      <c r="B12" s="465" t="s">
        <v>104</v>
      </c>
      <c r="C12" s="557">
        <v>661324</v>
      </c>
      <c r="D12" s="557">
        <v>661380</v>
      </c>
      <c r="E12" s="557">
        <v>661606</v>
      </c>
      <c r="F12" s="395"/>
      <c r="G12" s="395"/>
      <c r="H12" s="431"/>
      <c r="I12" s="431"/>
      <c r="J12" s="463"/>
      <c r="K12" s="430"/>
      <c r="O12" s="146"/>
      <c r="P12" s="127"/>
    </row>
    <row r="13" spans="1:29" ht="15.75" customHeight="1" thickBot="1">
      <c r="A13" s="413"/>
      <c r="B13" s="465" t="s">
        <v>105</v>
      </c>
      <c r="C13" s="558">
        <v>179569</v>
      </c>
      <c r="D13" s="557">
        <v>179661</v>
      </c>
      <c r="E13" s="557">
        <v>179661</v>
      </c>
      <c r="F13" s="395"/>
      <c r="G13" s="395"/>
      <c r="H13" s="1422" t="s">
        <v>106</v>
      </c>
      <c r="I13" s="1423"/>
      <c r="J13" s="462">
        <f>E16-C16</f>
        <v>213</v>
      </c>
      <c r="K13" s="433"/>
      <c r="O13" s="146"/>
      <c r="P13" s="127"/>
    </row>
    <row r="14" spans="1:29" ht="15.75" customHeight="1">
      <c r="A14" s="413"/>
      <c r="B14" s="465" t="s">
        <v>107</v>
      </c>
      <c r="C14" s="558">
        <v>55860</v>
      </c>
      <c r="D14" s="558">
        <v>55899</v>
      </c>
      <c r="E14" s="558">
        <v>56126</v>
      </c>
      <c r="F14" s="395"/>
      <c r="G14" s="395"/>
      <c r="H14" s="861" t="s">
        <v>1164</v>
      </c>
      <c r="I14" s="861"/>
      <c r="J14" s="861">
        <f>AVERAGE(J11/8)</f>
        <v>43.125</v>
      </c>
      <c r="K14" s="430"/>
      <c r="L14" s="127"/>
      <c r="M14" s="126"/>
      <c r="N14" s="127"/>
      <c r="O14" s="146"/>
      <c r="P14" s="127"/>
    </row>
    <row r="15" spans="1:29" ht="15.75">
      <c r="A15" s="413"/>
      <c r="B15" s="465" t="s">
        <v>108</v>
      </c>
      <c r="C15" s="558">
        <v>732496</v>
      </c>
      <c r="D15" s="558">
        <v>732575</v>
      </c>
      <c r="E15" s="558">
        <v>732575</v>
      </c>
      <c r="F15" s="862"/>
      <c r="G15" s="395"/>
      <c r="H15" s="341" t="s">
        <v>1165</v>
      </c>
      <c r="I15" s="341"/>
      <c r="J15" s="863">
        <f>AVERAGE(J13/8)</f>
        <v>26.625</v>
      </c>
      <c r="K15" s="401"/>
      <c r="L15" s="322"/>
      <c r="M15" s="322"/>
      <c r="N15" s="322"/>
      <c r="O15" s="322"/>
      <c r="P15" s="163"/>
    </row>
    <row r="16" spans="1:29" ht="16.5" thickBot="1">
      <c r="A16" s="413"/>
      <c r="B16" s="466" t="s">
        <v>109</v>
      </c>
      <c r="C16" s="912">
        <v>460358</v>
      </c>
      <c r="D16" s="912">
        <v>460475</v>
      </c>
      <c r="E16" s="912">
        <v>460571</v>
      </c>
      <c r="F16" s="804"/>
      <c r="G16" s="804"/>
      <c r="H16" s="341"/>
      <c r="I16" s="341"/>
      <c r="J16" s="434"/>
      <c r="K16" s="401"/>
      <c r="L16" s="322"/>
      <c r="M16" s="322"/>
      <c r="N16" s="322"/>
      <c r="O16" s="322"/>
    </row>
    <row r="17" spans="1:18" ht="7.5" customHeight="1" thickBot="1">
      <c r="A17" s="413"/>
      <c r="B17" s="399"/>
      <c r="F17" s="586"/>
      <c r="G17" s="399"/>
      <c r="H17" s="395"/>
      <c r="I17" s="395"/>
      <c r="J17" s="399"/>
      <c r="K17" s="401"/>
      <c r="L17" s="322"/>
      <c r="M17" s="322"/>
      <c r="N17" s="322"/>
      <c r="O17" s="322"/>
      <c r="P17" s="124"/>
      <c r="Q17" s="124"/>
      <c r="R17" s="124"/>
    </row>
    <row r="18" spans="1:18" ht="16.5" thickBot="1">
      <c r="A18" s="413"/>
      <c r="B18" s="1424" t="s">
        <v>110</v>
      </c>
      <c r="C18" s="1426" t="s">
        <v>228</v>
      </c>
      <c r="D18" s="1427"/>
      <c r="E18" s="1428" t="s">
        <v>227</v>
      </c>
      <c r="F18" s="1429"/>
      <c r="G18" s="449"/>
      <c r="H18" s="399"/>
      <c r="I18" s="399"/>
      <c r="J18" s="399"/>
      <c r="K18" s="435"/>
      <c r="L18" s="322"/>
      <c r="M18" s="322"/>
      <c r="N18" s="322"/>
      <c r="O18" s="322"/>
      <c r="P18" s="124"/>
      <c r="Q18" s="124"/>
      <c r="R18" s="124"/>
    </row>
    <row r="19" spans="1:18" ht="16.5" thickBot="1">
      <c r="A19" s="413"/>
      <c r="B19" s="1425"/>
      <c r="C19" s="587" t="s">
        <v>197</v>
      </c>
      <c r="D19" s="587" t="s">
        <v>112</v>
      </c>
      <c r="E19" s="667" t="s">
        <v>111</v>
      </c>
      <c r="F19" s="667" t="s">
        <v>112</v>
      </c>
      <c r="G19" s="461"/>
      <c r="H19" s="438"/>
      <c r="I19" s="438"/>
      <c r="J19" s="882"/>
      <c r="K19" s="436"/>
      <c r="L19" s="164"/>
      <c r="M19" s="164"/>
      <c r="N19" s="164"/>
      <c r="O19" s="164"/>
      <c r="P19" s="128"/>
      <c r="Q19" s="124"/>
      <c r="R19" s="124"/>
    </row>
    <row r="20" spans="1:18" ht="15.75">
      <c r="A20" s="413"/>
      <c r="B20" s="464" t="s">
        <v>113</v>
      </c>
      <c r="C20" s="1430">
        <v>4.3600000000000003</v>
      </c>
      <c r="D20" s="1431"/>
      <c r="E20" s="1430" t="s">
        <v>1469</v>
      </c>
      <c r="F20" s="1431"/>
      <c r="G20" s="451"/>
      <c r="H20" s="399"/>
      <c r="I20" s="399"/>
      <c r="J20" s="882"/>
      <c r="K20" s="436"/>
      <c r="L20" s="164"/>
      <c r="M20" s="164"/>
      <c r="N20" s="164"/>
      <c r="O20" s="165"/>
      <c r="P20" s="129"/>
      <c r="Q20" s="130"/>
      <c r="R20" s="130"/>
    </row>
    <row r="21" spans="1:18" ht="15.75">
      <c r="A21" s="406"/>
      <c r="B21" s="465" t="s">
        <v>114</v>
      </c>
      <c r="C21" s="1432">
        <v>4.25</v>
      </c>
      <c r="D21" s="1433"/>
      <c r="E21" s="1432">
        <v>4.2389999999999999</v>
      </c>
      <c r="F21" s="1433"/>
      <c r="G21" s="451"/>
      <c r="H21" s="424"/>
      <c r="I21" s="424"/>
      <c r="J21" s="881"/>
      <c r="K21" s="436"/>
      <c r="L21" s="164"/>
      <c r="M21" s="883"/>
      <c r="N21" s="164"/>
      <c r="O21" s="165"/>
      <c r="P21" s="137"/>
      <c r="Q21" s="137"/>
      <c r="R21" s="137"/>
    </row>
    <row r="22" spans="1:18" ht="18.75">
      <c r="A22" s="406"/>
      <c r="B22" s="465" t="s">
        <v>131</v>
      </c>
      <c r="C22" s="588">
        <v>1.98</v>
      </c>
      <c r="D22" s="588">
        <v>2</v>
      </c>
      <c r="E22" s="588">
        <v>1.24</v>
      </c>
      <c r="F22" s="588">
        <v>1.24</v>
      </c>
      <c r="G22" s="451"/>
      <c r="H22" s="424"/>
      <c r="I22" s="424"/>
      <c r="J22" s="881"/>
      <c r="K22" s="436"/>
      <c r="L22" s="164"/>
      <c r="M22" s="883"/>
      <c r="N22" s="164"/>
      <c r="O22" s="165"/>
      <c r="P22" s="137"/>
      <c r="Q22" s="137"/>
      <c r="R22" s="137"/>
    </row>
    <row r="23" spans="1:18" ht="18.75">
      <c r="A23" s="406"/>
      <c r="B23" s="465" t="s">
        <v>132</v>
      </c>
      <c r="C23" s="588" t="s">
        <v>380</v>
      </c>
      <c r="D23" s="588">
        <v>1.58</v>
      </c>
      <c r="E23" s="588" t="s">
        <v>380</v>
      </c>
      <c r="F23" s="588">
        <v>1.63</v>
      </c>
      <c r="G23" s="451"/>
      <c r="H23" s="424"/>
      <c r="I23" s="424"/>
      <c r="J23" s="884"/>
      <c r="K23" s="436"/>
      <c r="L23" s="164"/>
      <c r="M23" s="164"/>
      <c r="N23" s="164"/>
      <c r="O23" s="165"/>
      <c r="P23" s="137"/>
      <c r="Q23" s="137"/>
      <c r="R23" s="137"/>
    </row>
    <row r="24" spans="1:18" ht="15.75">
      <c r="A24" s="406"/>
      <c r="B24" s="465" t="s">
        <v>115</v>
      </c>
      <c r="C24" s="439">
        <v>8.01</v>
      </c>
      <c r="D24" s="439">
        <v>8.11</v>
      </c>
      <c r="E24" s="439">
        <v>8.3699999999999992</v>
      </c>
      <c r="F24" s="439">
        <v>8.3699999999999992</v>
      </c>
      <c r="G24" s="451"/>
      <c r="H24" s="424"/>
      <c r="I24" s="416"/>
      <c r="J24" s="884"/>
      <c r="K24" s="436"/>
      <c r="L24" s="164"/>
      <c r="M24" s="881"/>
      <c r="N24" s="164"/>
      <c r="O24" s="165"/>
      <c r="P24" s="137"/>
      <c r="Q24" s="137"/>
      <c r="R24" s="137"/>
    </row>
    <row r="25" spans="1:18" ht="15.75" customHeight="1">
      <c r="A25" s="406"/>
      <c r="B25" s="465" t="s">
        <v>116</v>
      </c>
      <c r="C25" s="588" t="s">
        <v>380</v>
      </c>
      <c r="D25" s="439">
        <v>2.17</v>
      </c>
      <c r="E25" s="588" t="s">
        <v>380</v>
      </c>
      <c r="F25" s="439">
        <v>2.35</v>
      </c>
      <c r="G25" s="237"/>
      <c r="H25" s="424"/>
      <c r="I25" s="417"/>
      <c r="J25" s="884"/>
      <c r="K25" s="436"/>
      <c r="L25" s="164"/>
      <c r="M25" s="416"/>
      <c r="N25" s="165"/>
      <c r="O25" s="165"/>
      <c r="P25" s="137"/>
      <c r="Q25" s="137"/>
      <c r="R25" s="137"/>
    </row>
    <row r="26" spans="1:18" ht="15.75" customHeight="1" thickBot="1">
      <c r="A26" s="406"/>
      <c r="B26" s="466" t="s">
        <v>117</v>
      </c>
      <c r="C26" s="573">
        <v>3.65</v>
      </c>
      <c r="D26" s="573">
        <v>3.65</v>
      </c>
      <c r="E26" s="573">
        <v>3.6080000000000001</v>
      </c>
      <c r="F26" s="573">
        <v>3.6480000000000001</v>
      </c>
      <c r="G26" s="237"/>
      <c r="H26" s="424"/>
      <c r="I26" s="419"/>
      <c r="J26" s="417"/>
      <c r="K26" s="408"/>
      <c r="L26" s="137"/>
      <c r="M26" s="417"/>
      <c r="N26" s="138"/>
      <c r="O26" s="138"/>
      <c r="P26" s="137"/>
      <c r="Q26" s="137"/>
      <c r="R26" s="137"/>
    </row>
    <row r="27" spans="1:18" ht="8.1" customHeight="1" thickBot="1">
      <c r="A27" s="406"/>
      <c r="B27" s="407"/>
      <c r="C27" s="388"/>
      <c r="D27" s="388"/>
      <c r="E27" s="589"/>
      <c r="F27" s="439"/>
      <c r="G27" s="407"/>
      <c r="H27" s="427"/>
      <c r="I27" s="427"/>
      <c r="J27" s="427"/>
      <c r="K27" s="428"/>
      <c r="L27" s="137"/>
      <c r="M27" s="137"/>
      <c r="N27" s="1443"/>
      <c r="O27" s="1443"/>
      <c r="P27" s="137"/>
      <c r="Q27" s="137"/>
      <c r="R27" s="137"/>
    </row>
    <row r="28" spans="1:18" ht="16.5" customHeight="1" thickBot="1">
      <c r="A28" s="406"/>
      <c r="B28" s="1420" t="s">
        <v>124</v>
      </c>
      <c r="C28" s="1444" t="s">
        <v>125</v>
      </c>
      <c r="D28" s="1445"/>
      <c r="E28" s="1446"/>
      <c r="F28" s="590"/>
      <c r="G28" s="425"/>
      <c r="H28" s="1447" t="s">
        <v>141</v>
      </c>
      <c r="I28" s="1440" t="s">
        <v>142</v>
      </c>
      <c r="J28" s="1449"/>
      <c r="K28" s="457"/>
      <c r="L28" s="137"/>
      <c r="M28" s="137"/>
      <c r="N28" s="1443"/>
      <c r="O28" s="1443"/>
      <c r="P28" s="137"/>
      <c r="Q28" s="137"/>
      <c r="R28" s="137"/>
    </row>
    <row r="29" spans="1:18" ht="16.5" thickBot="1">
      <c r="A29" s="406"/>
      <c r="B29" s="1421"/>
      <c r="C29" s="587" t="s">
        <v>10</v>
      </c>
      <c r="D29" s="587" t="s">
        <v>99</v>
      </c>
      <c r="E29" s="587" t="s">
        <v>148</v>
      </c>
      <c r="F29" s="844"/>
      <c r="G29" s="326"/>
      <c r="H29" s="1448"/>
      <c r="I29" s="1441"/>
      <c r="J29" s="1450"/>
      <c r="K29" s="457"/>
      <c r="L29" s="137"/>
      <c r="M29" s="139"/>
      <c r="N29" s="1443"/>
      <c r="O29" s="1443"/>
      <c r="P29" s="137"/>
      <c r="Q29" s="137"/>
      <c r="R29" s="137"/>
    </row>
    <row r="30" spans="1:18" ht="16.5" customHeight="1">
      <c r="A30" s="406"/>
      <c r="B30" s="482" t="s">
        <v>126</v>
      </c>
      <c r="C30" s="554">
        <v>2.42</v>
      </c>
      <c r="D30" s="554">
        <v>2.59</v>
      </c>
      <c r="E30" s="554">
        <v>2.64</v>
      </c>
      <c r="F30" s="585"/>
      <c r="G30" s="430"/>
      <c r="H30" s="397" t="s">
        <v>126</v>
      </c>
      <c r="I30" s="420">
        <f>13.9*1000*(C30-E30)</f>
        <v>-3058.0000000000027</v>
      </c>
      <c r="J30" s="421" t="s">
        <v>146</v>
      </c>
      <c r="K30" s="430"/>
      <c r="L30" s="137"/>
      <c r="M30" s="140"/>
      <c r="N30" s="140"/>
      <c r="O30" s="140"/>
      <c r="P30" s="137"/>
      <c r="Q30" s="137"/>
      <c r="R30" s="137"/>
    </row>
    <row r="31" spans="1:18" ht="18.75" customHeight="1">
      <c r="A31" s="406"/>
      <c r="B31" s="483" t="s">
        <v>127</v>
      </c>
      <c r="C31" s="588">
        <v>2.54</v>
      </c>
      <c r="D31" s="588">
        <v>2.64</v>
      </c>
      <c r="E31" s="588">
        <v>2.69</v>
      </c>
      <c r="F31" s="845"/>
      <c r="G31" s="400"/>
      <c r="H31" s="440" t="s">
        <v>127</v>
      </c>
      <c r="I31" s="441">
        <f>13.9*1000*(C31-E31)</f>
        <v>-2084.9999999999986</v>
      </c>
      <c r="J31" s="442" t="s">
        <v>146</v>
      </c>
      <c r="K31" s="430"/>
      <c r="L31" s="137"/>
      <c r="M31" s="137"/>
      <c r="N31" s="137"/>
      <c r="O31" s="137"/>
      <c r="P31" s="137"/>
      <c r="Q31" s="137"/>
      <c r="R31" s="137"/>
    </row>
    <row r="32" spans="1:18" ht="16.5" thickBot="1">
      <c r="A32" s="406"/>
      <c r="B32" s="483" t="s">
        <v>128</v>
      </c>
      <c r="C32" s="588">
        <v>2.44</v>
      </c>
      <c r="D32" s="588">
        <v>2.5499999999999998</v>
      </c>
      <c r="E32" s="588">
        <v>2.61</v>
      </c>
      <c r="F32" s="585"/>
      <c r="G32" s="846"/>
      <c r="H32" s="443" t="s">
        <v>128</v>
      </c>
      <c r="I32" s="444">
        <f>13.9*1000*(C32-E32)</f>
        <v>-2362.9999999999991</v>
      </c>
      <c r="J32" s="445" t="s">
        <v>146</v>
      </c>
      <c r="K32" s="430"/>
      <c r="L32" s="137"/>
      <c r="M32" s="137"/>
      <c r="N32" s="137"/>
      <c r="O32" s="137"/>
      <c r="P32" s="137"/>
      <c r="Q32" s="137"/>
      <c r="R32" s="137"/>
    </row>
    <row r="33" spans="1:18" ht="16.5" thickBot="1">
      <c r="A33" s="406"/>
      <c r="B33" s="483" t="s">
        <v>149</v>
      </c>
      <c r="C33" s="588">
        <v>0.83</v>
      </c>
      <c r="D33" s="588">
        <v>0.85</v>
      </c>
      <c r="E33" s="588">
        <v>0.85</v>
      </c>
      <c r="F33" s="591"/>
      <c r="G33" s="400"/>
      <c r="H33" s="402" t="s">
        <v>143</v>
      </c>
      <c r="I33" s="422">
        <f>SUM(I30:I32)</f>
        <v>-7506.0000000000009</v>
      </c>
      <c r="J33" s="423" t="s">
        <v>146</v>
      </c>
      <c r="K33" s="398"/>
      <c r="L33" s="137"/>
      <c r="M33" s="137"/>
      <c r="N33" s="137"/>
      <c r="O33" s="137"/>
      <c r="P33" s="137"/>
      <c r="Q33" s="137"/>
      <c r="R33" s="137"/>
    </row>
    <row r="34" spans="1:18" ht="16.5" thickBot="1">
      <c r="A34" s="406"/>
      <c r="B34" s="484" t="s">
        <v>129</v>
      </c>
      <c r="C34" s="961">
        <v>0.84</v>
      </c>
      <c r="D34" s="961">
        <v>0.84</v>
      </c>
      <c r="E34" s="961">
        <v>0.84</v>
      </c>
      <c r="F34" s="591"/>
      <c r="G34" s="407"/>
      <c r="H34" s="400"/>
      <c r="I34" s="400"/>
      <c r="J34" s="407"/>
      <c r="K34" s="408"/>
      <c r="L34" s="137"/>
      <c r="M34" s="137"/>
      <c r="N34" s="137"/>
      <c r="O34" s="137"/>
      <c r="P34" s="137"/>
      <c r="Q34" s="137"/>
      <c r="R34" s="137"/>
    </row>
    <row r="35" spans="1:18" ht="16.5" thickBot="1">
      <c r="A35" s="406"/>
      <c r="B35" s="905"/>
      <c r="C35" s="686"/>
      <c r="D35" s="686"/>
      <c r="E35" s="686" t="s">
        <v>9</v>
      </c>
      <c r="F35" s="591"/>
      <c r="G35" s="407"/>
      <c r="H35" s="400"/>
      <c r="I35" s="400"/>
      <c r="J35" s="407"/>
      <c r="K35" s="408"/>
      <c r="L35" s="137"/>
      <c r="M35" s="137"/>
      <c r="N35" s="137"/>
      <c r="O35" s="137"/>
      <c r="P35" s="137"/>
      <c r="Q35" s="137"/>
      <c r="R35" s="137"/>
    </row>
    <row r="36" spans="1:18" ht="16.5" thickBot="1">
      <c r="A36" s="414"/>
      <c r="B36" s="1420" t="s">
        <v>150</v>
      </c>
      <c r="C36" s="1418" t="s">
        <v>151</v>
      </c>
      <c r="D36" s="1419"/>
      <c r="E36" s="1418" t="s">
        <v>152</v>
      </c>
      <c r="F36" s="1419"/>
      <c r="G36" s="841"/>
      <c r="H36" s="415" t="s">
        <v>144</v>
      </c>
      <c r="I36" s="415"/>
      <c r="J36" s="407"/>
      <c r="K36" s="408"/>
      <c r="L36" s="137"/>
      <c r="M36" s="687"/>
      <c r="N36" s="137"/>
      <c r="O36" s="137"/>
      <c r="P36" s="137"/>
      <c r="Q36" s="137"/>
      <c r="R36" s="137"/>
    </row>
    <row r="37" spans="1:18" ht="16.5" thickBot="1">
      <c r="A37" s="406"/>
      <c r="B37" s="1421"/>
      <c r="C37" s="313" t="s">
        <v>98</v>
      </c>
      <c r="D37" s="313" t="s">
        <v>148</v>
      </c>
      <c r="E37" s="313" t="s">
        <v>98</v>
      </c>
      <c r="F37" s="313" t="s">
        <v>148</v>
      </c>
      <c r="G37" s="841"/>
      <c r="H37" s="407" t="s">
        <v>145</v>
      </c>
      <c r="I37" s="407"/>
      <c r="J37" s="407"/>
      <c r="K37" s="408"/>
      <c r="L37" s="137"/>
      <c r="M37" s="688"/>
      <c r="N37" s="137"/>
      <c r="O37" s="137"/>
      <c r="P37" s="137"/>
      <c r="Q37" s="137"/>
      <c r="R37" s="137"/>
    </row>
    <row r="38" spans="1:18" ht="15.75">
      <c r="A38" s="406"/>
      <c r="B38" s="482" t="s">
        <v>153</v>
      </c>
      <c r="C38" s="811">
        <v>1500</v>
      </c>
      <c r="D38" s="811">
        <v>1500</v>
      </c>
      <c r="E38" s="811" t="s">
        <v>919</v>
      </c>
      <c r="F38" s="811" t="s">
        <v>919</v>
      </c>
      <c r="G38" s="455"/>
      <c r="H38" s="416"/>
      <c r="I38" s="416"/>
      <c r="J38" s="416"/>
      <c r="K38" s="408"/>
      <c r="L38" s="137"/>
      <c r="M38" s="689"/>
      <c r="N38" s="137"/>
      <c r="O38" s="137"/>
      <c r="P38" s="137"/>
      <c r="Q38" s="137"/>
      <c r="R38" s="137"/>
    </row>
    <row r="39" spans="1:18" ht="15.75">
      <c r="A39" s="406"/>
      <c r="B39" s="483" t="s">
        <v>154</v>
      </c>
      <c r="C39" s="812">
        <v>165</v>
      </c>
      <c r="D39" s="812">
        <v>166</v>
      </c>
      <c r="E39" s="812" t="s">
        <v>920</v>
      </c>
      <c r="F39" s="812" t="s">
        <v>920</v>
      </c>
      <c r="G39" s="455"/>
      <c r="H39" s="416"/>
      <c r="I39" s="416"/>
      <c r="J39" s="416"/>
      <c r="K39" s="408"/>
      <c r="L39" s="142"/>
      <c r="M39" s="686"/>
      <c r="N39" s="137"/>
      <c r="O39" s="137"/>
      <c r="P39" s="137"/>
      <c r="Q39" s="137"/>
      <c r="R39" s="137"/>
    </row>
    <row r="40" spans="1:18" ht="15.75">
      <c r="A40" s="406"/>
      <c r="B40" s="483" t="s">
        <v>564</v>
      </c>
      <c r="C40" s="812">
        <v>0.9</v>
      </c>
      <c r="D40" s="812">
        <v>0.7</v>
      </c>
      <c r="E40" s="812" t="s">
        <v>921</v>
      </c>
      <c r="F40" s="812" t="s">
        <v>921</v>
      </c>
      <c r="G40" s="455"/>
      <c r="H40" s="417"/>
      <c r="I40" s="417"/>
      <c r="J40" s="417"/>
      <c r="K40" s="418"/>
      <c r="L40" s="315"/>
      <c r="M40" s="686"/>
      <c r="N40" s="137"/>
      <c r="O40" s="137"/>
      <c r="P40" s="137"/>
      <c r="Q40" s="137"/>
      <c r="R40" s="137"/>
    </row>
    <row r="41" spans="1:18" ht="15.75">
      <c r="A41" s="406"/>
      <c r="B41" s="483" t="s">
        <v>156</v>
      </c>
      <c r="C41" s="812">
        <v>85</v>
      </c>
      <c r="D41" s="812">
        <v>77</v>
      </c>
      <c r="E41" s="812" t="s">
        <v>922</v>
      </c>
      <c r="F41" s="812" t="s">
        <v>922</v>
      </c>
      <c r="G41" s="455"/>
      <c r="H41" s="419"/>
      <c r="I41" s="419"/>
      <c r="J41" s="417"/>
      <c r="K41" s="408"/>
      <c r="L41" s="137"/>
      <c r="M41" s="137"/>
      <c r="N41" s="137"/>
      <c r="O41" s="137"/>
      <c r="P41" s="137"/>
      <c r="Q41" s="137"/>
      <c r="R41" s="137"/>
    </row>
    <row r="42" spans="1:18" ht="15.75">
      <c r="A42" s="406"/>
      <c r="B42" s="483" t="s">
        <v>157</v>
      </c>
      <c r="C42" s="447" t="s">
        <v>380</v>
      </c>
      <c r="D42" s="447" t="s">
        <v>380</v>
      </c>
      <c r="E42" s="447" t="s">
        <v>380</v>
      </c>
      <c r="F42" s="447" t="s">
        <v>380</v>
      </c>
      <c r="G42" s="238"/>
      <c r="H42" s="417"/>
      <c r="I42" s="417"/>
      <c r="J42" s="417"/>
      <c r="K42" s="408"/>
      <c r="L42" s="137"/>
      <c r="M42" s="137"/>
      <c r="N42" s="137"/>
      <c r="O42" s="137"/>
      <c r="P42" s="137"/>
      <c r="Q42" s="137"/>
      <c r="R42" s="137"/>
    </row>
    <row r="43" spans="1:18" ht="15.75">
      <c r="A43" s="406"/>
      <c r="B43" s="483" t="s">
        <v>158</v>
      </c>
      <c r="C43" s="446">
        <v>4.0999999999999996</v>
      </c>
      <c r="D43" s="446">
        <v>4.0999999999999996</v>
      </c>
      <c r="E43" s="814" t="s">
        <v>13</v>
      </c>
      <c r="F43" s="814" t="s">
        <v>13</v>
      </c>
      <c r="G43" s="455"/>
      <c r="H43" s="419"/>
      <c r="I43" s="419"/>
      <c r="J43" s="417"/>
      <c r="K43" s="408"/>
      <c r="L43" s="137"/>
      <c r="M43" s="137"/>
      <c r="N43" s="137"/>
      <c r="O43" s="137"/>
      <c r="P43" s="137"/>
      <c r="Q43" s="137"/>
      <c r="R43" s="137"/>
    </row>
    <row r="44" spans="1:18" ht="15.75">
      <c r="A44" s="406"/>
      <c r="B44" s="483" t="s">
        <v>175</v>
      </c>
      <c r="C44" s="448">
        <v>48</v>
      </c>
      <c r="D44" s="448">
        <v>47</v>
      </c>
      <c r="E44" s="814" t="s">
        <v>919</v>
      </c>
      <c r="F44" s="814" t="s">
        <v>919</v>
      </c>
      <c r="G44" s="456"/>
      <c r="H44" s="419"/>
      <c r="I44" s="419"/>
      <c r="J44" s="417"/>
      <c r="K44" s="408"/>
      <c r="L44" s="137"/>
      <c r="M44" s="137"/>
      <c r="N44" s="137"/>
      <c r="O44" s="137"/>
      <c r="P44" s="137"/>
      <c r="Q44" s="137"/>
      <c r="R44" s="137"/>
    </row>
    <row r="45" spans="1:18" ht="16.5" thickBot="1">
      <c r="A45" s="406"/>
      <c r="B45" s="485" t="s">
        <v>159</v>
      </c>
      <c r="C45" s="665">
        <v>0</v>
      </c>
      <c r="D45" s="665">
        <v>0</v>
      </c>
      <c r="E45" s="815" t="s">
        <v>918</v>
      </c>
      <c r="F45" s="815" t="s">
        <v>918</v>
      </c>
      <c r="G45" s="456"/>
      <c r="H45" s="407"/>
      <c r="I45" s="407"/>
      <c r="J45" s="407"/>
      <c r="K45" s="408"/>
      <c r="L45" s="137"/>
      <c r="M45" s="137"/>
      <c r="N45" s="137"/>
      <c r="O45" s="137"/>
      <c r="P45" s="137"/>
      <c r="Q45" s="137"/>
      <c r="R45" s="137"/>
    </row>
    <row r="46" spans="1:18" ht="16.5" thickBot="1">
      <c r="A46" s="409"/>
      <c r="B46" s="411"/>
      <c r="C46" s="411"/>
      <c r="D46" s="411"/>
      <c r="E46" s="411"/>
      <c r="F46" s="411"/>
      <c r="G46" s="411"/>
      <c r="H46" s="410"/>
      <c r="I46" s="410"/>
      <c r="J46" s="410"/>
      <c r="K46" s="412"/>
      <c r="L46" s="137"/>
      <c r="M46" s="137"/>
      <c r="N46" s="137"/>
      <c r="O46" s="137"/>
      <c r="P46" s="137"/>
      <c r="Q46" s="137"/>
      <c r="R46" s="137"/>
    </row>
    <row r="47" spans="1:18" ht="15.75">
      <c r="A47" s="403"/>
      <c r="B47" s="458" t="s">
        <v>206</v>
      </c>
      <c r="C47" s="394"/>
      <c r="D47" s="394"/>
      <c r="E47" s="394"/>
      <c r="F47" s="394"/>
      <c r="G47" s="394"/>
      <c r="H47" s="404"/>
      <c r="I47" s="404"/>
      <c r="J47" s="404"/>
      <c r="K47" s="405"/>
      <c r="L47" s="137"/>
      <c r="M47" s="137"/>
      <c r="N47" s="137"/>
      <c r="O47" s="137"/>
      <c r="P47" s="137"/>
      <c r="Q47" s="137"/>
      <c r="R47" s="137"/>
    </row>
    <row r="48" spans="1:18" ht="15.75">
      <c r="A48" s="406"/>
      <c r="B48" s="460" t="s">
        <v>1462</v>
      </c>
      <c r="C48" s="400"/>
      <c r="D48" s="400"/>
      <c r="E48" s="400"/>
      <c r="F48" s="400"/>
      <c r="G48" s="400"/>
      <c r="H48" s="407"/>
      <c r="I48" s="407"/>
      <c r="J48" s="407"/>
      <c r="K48" s="408"/>
      <c r="L48" s="137"/>
      <c r="M48" s="137"/>
      <c r="N48" s="137"/>
      <c r="O48" s="137"/>
      <c r="P48" s="137"/>
      <c r="Q48" s="137"/>
      <c r="R48" s="137"/>
    </row>
    <row r="49" spans="1:18" ht="16.5" thickBot="1">
      <c r="A49" s="409"/>
      <c r="B49" s="459" t="s">
        <v>1461</v>
      </c>
      <c r="C49" s="410"/>
      <c r="D49" s="410"/>
      <c r="E49" s="411"/>
      <c r="F49" s="400"/>
      <c r="G49" s="411"/>
      <c r="H49" s="410"/>
      <c r="I49" s="410"/>
      <c r="J49" s="410"/>
      <c r="K49" s="412"/>
      <c r="L49" s="137"/>
      <c r="M49" s="137"/>
      <c r="N49" s="137"/>
      <c r="O49" s="137"/>
      <c r="P49" s="137"/>
      <c r="Q49" s="137"/>
      <c r="R49" s="137"/>
    </row>
    <row r="50" spans="1:18" ht="15.75">
      <c r="A50" s="137"/>
      <c r="B50" s="137"/>
      <c r="C50" s="137"/>
      <c r="D50" s="137"/>
      <c r="E50" s="137"/>
      <c r="F50" s="137"/>
      <c r="G50" s="137"/>
      <c r="H50" s="280"/>
      <c r="I50" s="280"/>
      <c r="J50" s="280"/>
      <c r="K50" s="137"/>
      <c r="L50" s="137"/>
      <c r="M50" s="137"/>
      <c r="N50" s="137"/>
      <c r="O50" s="137"/>
      <c r="P50" s="137"/>
      <c r="Q50" s="137"/>
      <c r="R50" s="137"/>
    </row>
    <row r="51" spans="1:18" ht="15.7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</row>
    <row r="52" spans="1:18" ht="15.7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</row>
    <row r="53" spans="1:18" ht="15.7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</row>
    <row r="54" spans="1:18" ht="15.7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</row>
    <row r="55" spans="1:18" ht="15.7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</row>
    <row r="56" spans="1:18" ht="15.7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</row>
    <row r="57" spans="1:18" ht="15.7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spans="1:18" ht="15.7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spans="1:18" ht="15.7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</row>
    <row r="60" spans="1:18" ht="15.7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</row>
  </sheetData>
  <mergeCells count="27">
    <mergeCell ref="N27:O27"/>
    <mergeCell ref="B28:B29"/>
    <mergeCell ref="C28:E28"/>
    <mergeCell ref="N28:O28"/>
    <mergeCell ref="N29:O29"/>
    <mergeCell ref="H28:H29"/>
    <mergeCell ref="I28:J29"/>
    <mergeCell ref="H9:I9"/>
    <mergeCell ref="H7:I7"/>
    <mergeCell ref="A1:K1"/>
    <mergeCell ref="A2:K2"/>
    <mergeCell ref="A3:K3"/>
    <mergeCell ref="B5:J5"/>
    <mergeCell ref="B6:B7"/>
    <mergeCell ref="C6:E6"/>
    <mergeCell ref="C36:D36"/>
    <mergeCell ref="E36:F36"/>
    <mergeCell ref="B36:B37"/>
    <mergeCell ref="H13:I13"/>
    <mergeCell ref="H11:I11"/>
    <mergeCell ref="B18:B19"/>
    <mergeCell ref="C18:D18"/>
    <mergeCell ref="E18:F18"/>
    <mergeCell ref="C20:D20"/>
    <mergeCell ref="C21:D21"/>
    <mergeCell ref="E20:F20"/>
    <mergeCell ref="E21:F21"/>
  </mergeCells>
  <pageMargins left="0.7" right="0.7" top="0.75" bottom="0.75" header="0.3" footer="0.3"/>
  <pageSetup paperSize="5" scale="56" orientation="portrait" horizontalDpi="4294967293" r:id="rId1"/>
  <colBreaks count="1" manualBreakCount="1">
    <brk id="11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-0.249977111117893"/>
  </sheetPr>
  <dimension ref="A1:AC60"/>
  <sheetViews>
    <sheetView view="pageBreakPreview" topLeftCell="A7" zoomScale="85" zoomScaleNormal="100" zoomScaleSheetLayoutView="85" workbookViewId="0">
      <selection activeCell="E17" sqref="E17"/>
    </sheetView>
  </sheetViews>
  <sheetFormatPr defaultRowHeight="15"/>
  <cols>
    <col min="1" max="1" width="2.7109375" style="64" customWidth="1"/>
    <col min="2" max="2" width="36.7109375" style="64" customWidth="1"/>
    <col min="3" max="6" width="15.7109375" style="64" customWidth="1"/>
    <col min="7" max="7" width="3.7109375" style="64" customWidth="1"/>
    <col min="8" max="8" width="15.7109375" style="64" customWidth="1"/>
    <col min="9" max="9" width="24.28515625" style="64" customWidth="1"/>
    <col min="10" max="10" width="13" style="64" customWidth="1"/>
    <col min="11" max="11" width="2.7109375" style="64" customWidth="1"/>
    <col min="12" max="12" width="13.5703125" style="64" customWidth="1"/>
    <col min="13" max="13" width="14.140625" style="64" customWidth="1"/>
    <col min="14" max="14" width="15.28515625" style="64" customWidth="1"/>
    <col min="15" max="15" width="14" style="64" customWidth="1"/>
    <col min="16" max="16" width="20.42578125" style="64" bestFit="1" customWidth="1"/>
    <col min="17" max="47" width="9.140625" style="64"/>
    <col min="48" max="48" width="1.42578125" style="64" customWidth="1"/>
    <col min="49" max="258" width="9.140625" style="64"/>
    <col min="259" max="259" width="6" style="64" customWidth="1"/>
    <col min="260" max="260" width="25.28515625" style="64" bestFit="1" customWidth="1"/>
    <col min="261" max="264" width="15.7109375" style="64" customWidth="1"/>
    <col min="265" max="265" width="37.28515625" style="64" bestFit="1" customWidth="1"/>
    <col min="266" max="268" width="10.7109375" style="64" customWidth="1"/>
    <col min="269" max="269" width="25.28515625" style="64" bestFit="1" customWidth="1"/>
    <col min="270" max="270" width="17" style="64" bestFit="1" customWidth="1"/>
    <col min="271" max="271" width="25.28515625" style="64" bestFit="1" customWidth="1"/>
    <col min="272" max="272" width="20.42578125" style="64" bestFit="1" customWidth="1"/>
    <col min="273" max="514" width="9.140625" style="64"/>
    <col min="515" max="515" width="6" style="64" customWidth="1"/>
    <col min="516" max="516" width="25.28515625" style="64" bestFit="1" customWidth="1"/>
    <col min="517" max="520" width="15.7109375" style="64" customWidth="1"/>
    <col min="521" max="521" width="37.28515625" style="64" bestFit="1" customWidth="1"/>
    <col min="522" max="524" width="10.7109375" style="64" customWidth="1"/>
    <col min="525" max="525" width="25.28515625" style="64" bestFit="1" customWidth="1"/>
    <col min="526" max="526" width="17" style="64" bestFit="1" customWidth="1"/>
    <col min="527" max="527" width="25.28515625" style="64" bestFit="1" customWidth="1"/>
    <col min="528" max="528" width="20.42578125" style="64" bestFit="1" customWidth="1"/>
    <col min="529" max="770" width="9.140625" style="64"/>
    <col min="771" max="771" width="6" style="64" customWidth="1"/>
    <col min="772" max="772" width="25.28515625" style="64" bestFit="1" customWidth="1"/>
    <col min="773" max="776" width="15.7109375" style="64" customWidth="1"/>
    <col min="777" max="777" width="37.28515625" style="64" bestFit="1" customWidth="1"/>
    <col min="778" max="780" width="10.7109375" style="64" customWidth="1"/>
    <col min="781" max="781" width="25.28515625" style="64" bestFit="1" customWidth="1"/>
    <col min="782" max="782" width="17" style="64" bestFit="1" customWidth="1"/>
    <col min="783" max="783" width="25.28515625" style="64" bestFit="1" customWidth="1"/>
    <col min="784" max="784" width="20.42578125" style="64" bestFit="1" customWidth="1"/>
    <col min="785" max="1026" width="9.140625" style="64"/>
    <col min="1027" max="1027" width="6" style="64" customWidth="1"/>
    <col min="1028" max="1028" width="25.28515625" style="64" bestFit="1" customWidth="1"/>
    <col min="1029" max="1032" width="15.7109375" style="64" customWidth="1"/>
    <col min="1033" max="1033" width="37.28515625" style="64" bestFit="1" customWidth="1"/>
    <col min="1034" max="1036" width="10.7109375" style="64" customWidth="1"/>
    <col min="1037" max="1037" width="25.28515625" style="64" bestFit="1" customWidth="1"/>
    <col min="1038" max="1038" width="17" style="64" bestFit="1" customWidth="1"/>
    <col min="1039" max="1039" width="25.28515625" style="64" bestFit="1" customWidth="1"/>
    <col min="1040" max="1040" width="20.42578125" style="64" bestFit="1" customWidth="1"/>
    <col min="1041" max="1282" width="9.140625" style="64"/>
    <col min="1283" max="1283" width="6" style="64" customWidth="1"/>
    <col min="1284" max="1284" width="25.28515625" style="64" bestFit="1" customWidth="1"/>
    <col min="1285" max="1288" width="15.7109375" style="64" customWidth="1"/>
    <col min="1289" max="1289" width="37.28515625" style="64" bestFit="1" customWidth="1"/>
    <col min="1290" max="1292" width="10.7109375" style="64" customWidth="1"/>
    <col min="1293" max="1293" width="25.28515625" style="64" bestFit="1" customWidth="1"/>
    <col min="1294" max="1294" width="17" style="64" bestFit="1" customWidth="1"/>
    <col min="1295" max="1295" width="25.28515625" style="64" bestFit="1" customWidth="1"/>
    <col min="1296" max="1296" width="20.42578125" style="64" bestFit="1" customWidth="1"/>
    <col min="1297" max="1538" width="9.140625" style="64"/>
    <col min="1539" max="1539" width="6" style="64" customWidth="1"/>
    <col min="1540" max="1540" width="25.28515625" style="64" bestFit="1" customWidth="1"/>
    <col min="1541" max="1544" width="15.7109375" style="64" customWidth="1"/>
    <col min="1545" max="1545" width="37.28515625" style="64" bestFit="1" customWidth="1"/>
    <col min="1546" max="1548" width="10.7109375" style="64" customWidth="1"/>
    <col min="1549" max="1549" width="25.28515625" style="64" bestFit="1" customWidth="1"/>
    <col min="1550" max="1550" width="17" style="64" bestFit="1" customWidth="1"/>
    <col min="1551" max="1551" width="25.28515625" style="64" bestFit="1" customWidth="1"/>
    <col min="1552" max="1552" width="20.42578125" style="64" bestFit="1" customWidth="1"/>
    <col min="1553" max="1794" width="9.140625" style="64"/>
    <col min="1795" max="1795" width="6" style="64" customWidth="1"/>
    <col min="1796" max="1796" width="25.28515625" style="64" bestFit="1" customWidth="1"/>
    <col min="1797" max="1800" width="15.7109375" style="64" customWidth="1"/>
    <col min="1801" max="1801" width="37.28515625" style="64" bestFit="1" customWidth="1"/>
    <col min="1802" max="1804" width="10.7109375" style="64" customWidth="1"/>
    <col min="1805" max="1805" width="25.28515625" style="64" bestFit="1" customWidth="1"/>
    <col min="1806" max="1806" width="17" style="64" bestFit="1" customWidth="1"/>
    <col min="1807" max="1807" width="25.28515625" style="64" bestFit="1" customWidth="1"/>
    <col min="1808" max="1808" width="20.42578125" style="64" bestFit="1" customWidth="1"/>
    <col min="1809" max="2050" width="9.140625" style="64"/>
    <col min="2051" max="2051" width="6" style="64" customWidth="1"/>
    <col min="2052" max="2052" width="25.28515625" style="64" bestFit="1" customWidth="1"/>
    <col min="2053" max="2056" width="15.7109375" style="64" customWidth="1"/>
    <col min="2057" max="2057" width="37.28515625" style="64" bestFit="1" customWidth="1"/>
    <col min="2058" max="2060" width="10.7109375" style="64" customWidth="1"/>
    <col min="2061" max="2061" width="25.28515625" style="64" bestFit="1" customWidth="1"/>
    <col min="2062" max="2062" width="17" style="64" bestFit="1" customWidth="1"/>
    <col min="2063" max="2063" width="25.28515625" style="64" bestFit="1" customWidth="1"/>
    <col min="2064" max="2064" width="20.42578125" style="64" bestFit="1" customWidth="1"/>
    <col min="2065" max="2306" width="9.140625" style="64"/>
    <col min="2307" max="2307" width="6" style="64" customWidth="1"/>
    <col min="2308" max="2308" width="25.28515625" style="64" bestFit="1" customWidth="1"/>
    <col min="2309" max="2312" width="15.7109375" style="64" customWidth="1"/>
    <col min="2313" max="2313" width="37.28515625" style="64" bestFit="1" customWidth="1"/>
    <col min="2314" max="2316" width="10.7109375" style="64" customWidth="1"/>
    <col min="2317" max="2317" width="25.28515625" style="64" bestFit="1" customWidth="1"/>
    <col min="2318" max="2318" width="17" style="64" bestFit="1" customWidth="1"/>
    <col min="2319" max="2319" width="25.28515625" style="64" bestFit="1" customWidth="1"/>
    <col min="2320" max="2320" width="20.42578125" style="64" bestFit="1" customWidth="1"/>
    <col min="2321" max="2562" width="9.140625" style="64"/>
    <col min="2563" max="2563" width="6" style="64" customWidth="1"/>
    <col min="2564" max="2564" width="25.28515625" style="64" bestFit="1" customWidth="1"/>
    <col min="2565" max="2568" width="15.7109375" style="64" customWidth="1"/>
    <col min="2569" max="2569" width="37.28515625" style="64" bestFit="1" customWidth="1"/>
    <col min="2570" max="2572" width="10.7109375" style="64" customWidth="1"/>
    <col min="2573" max="2573" width="25.28515625" style="64" bestFit="1" customWidth="1"/>
    <col min="2574" max="2574" width="17" style="64" bestFit="1" customWidth="1"/>
    <col min="2575" max="2575" width="25.28515625" style="64" bestFit="1" customWidth="1"/>
    <col min="2576" max="2576" width="20.42578125" style="64" bestFit="1" customWidth="1"/>
    <col min="2577" max="2818" width="9.140625" style="64"/>
    <col min="2819" max="2819" width="6" style="64" customWidth="1"/>
    <col min="2820" max="2820" width="25.28515625" style="64" bestFit="1" customWidth="1"/>
    <col min="2821" max="2824" width="15.7109375" style="64" customWidth="1"/>
    <col min="2825" max="2825" width="37.28515625" style="64" bestFit="1" customWidth="1"/>
    <col min="2826" max="2828" width="10.7109375" style="64" customWidth="1"/>
    <col min="2829" max="2829" width="25.28515625" style="64" bestFit="1" customWidth="1"/>
    <col min="2830" max="2830" width="17" style="64" bestFit="1" customWidth="1"/>
    <col min="2831" max="2831" width="25.28515625" style="64" bestFit="1" customWidth="1"/>
    <col min="2832" max="2832" width="20.42578125" style="64" bestFit="1" customWidth="1"/>
    <col min="2833" max="3074" width="9.140625" style="64"/>
    <col min="3075" max="3075" width="6" style="64" customWidth="1"/>
    <col min="3076" max="3076" width="25.28515625" style="64" bestFit="1" customWidth="1"/>
    <col min="3077" max="3080" width="15.7109375" style="64" customWidth="1"/>
    <col min="3081" max="3081" width="37.28515625" style="64" bestFit="1" customWidth="1"/>
    <col min="3082" max="3084" width="10.7109375" style="64" customWidth="1"/>
    <col min="3085" max="3085" width="25.28515625" style="64" bestFit="1" customWidth="1"/>
    <col min="3086" max="3086" width="17" style="64" bestFit="1" customWidth="1"/>
    <col min="3087" max="3087" width="25.28515625" style="64" bestFit="1" customWidth="1"/>
    <col min="3088" max="3088" width="20.42578125" style="64" bestFit="1" customWidth="1"/>
    <col min="3089" max="3330" width="9.140625" style="64"/>
    <col min="3331" max="3331" width="6" style="64" customWidth="1"/>
    <col min="3332" max="3332" width="25.28515625" style="64" bestFit="1" customWidth="1"/>
    <col min="3333" max="3336" width="15.7109375" style="64" customWidth="1"/>
    <col min="3337" max="3337" width="37.28515625" style="64" bestFit="1" customWidth="1"/>
    <col min="3338" max="3340" width="10.7109375" style="64" customWidth="1"/>
    <col min="3341" max="3341" width="25.28515625" style="64" bestFit="1" customWidth="1"/>
    <col min="3342" max="3342" width="17" style="64" bestFit="1" customWidth="1"/>
    <col min="3343" max="3343" width="25.28515625" style="64" bestFit="1" customWidth="1"/>
    <col min="3344" max="3344" width="20.42578125" style="64" bestFit="1" customWidth="1"/>
    <col min="3345" max="3586" width="9.140625" style="64"/>
    <col min="3587" max="3587" width="6" style="64" customWidth="1"/>
    <col min="3588" max="3588" width="25.28515625" style="64" bestFit="1" customWidth="1"/>
    <col min="3589" max="3592" width="15.7109375" style="64" customWidth="1"/>
    <col min="3593" max="3593" width="37.28515625" style="64" bestFit="1" customWidth="1"/>
    <col min="3594" max="3596" width="10.7109375" style="64" customWidth="1"/>
    <col min="3597" max="3597" width="25.28515625" style="64" bestFit="1" customWidth="1"/>
    <col min="3598" max="3598" width="17" style="64" bestFit="1" customWidth="1"/>
    <col min="3599" max="3599" width="25.28515625" style="64" bestFit="1" customWidth="1"/>
    <col min="3600" max="3600" width="20.42578125" style="64" bestFit="1" customWidth="1"/>
    <col min="3601" max="3842" width="9.140625" style="64"/>
    <col min="3843" max="3843" width="6" style="64" customWidth="1"/>
    <col min="3844" max="3844" width="25.28515625" style="64" bestFit="1" customWidth="1"/>
    <col min="3845" max="3848" width="15.7109375" style="64" customWidth="1"/>
    <col min="3849" max="3849" width="37.28515625" style="64" bestFit="1" customWidth="1"/>
    <col min="3850" max="3852" width="10.7109375" style="64" customWidth="1"/>
    <col min="3853" max="3853" width="25.28515625" style="64" bestFit="1" customWidth="1"/>
    <col min="3854" max="3854" width="17" style="64" bestFit="1" customWidth="1"/>
    <col min="3855" max="3855" width="25.28515625" style="64" bestFit="1" customWidth="1"/>
    <col min="3856" max="3856" width="20.42578125" style="64" bestFit="1" customWidth="1"/>
    <col min="3857" max="4098" width="9.140625" style="64"/>
    <col min="4099" max="4099" width="6" style="64" customWidth="1"/>
    <col min="4100" max="4100" width="25.28515625" style="64" bestFit="1" customWidth="1"/>
    <col min="4101" max="4104" width="15.7109375" style="64" customWidth="1"/>
    <col min="4105" max="4105" width="37.28515625" style="64" bestFit="1" customWidth="1"/>
    <col min="4106" max="4108" width="10.7109375" style="64" customWidth="1"/>
    <col min="4109" max="4109" width="25.28515625" style="64" bestFit="1" customWidth="1"/>
    <col min="4110" max="4110" width="17" style="64" bestFit="1" customWidth="1"/>
    <col min="4111" max="4111" width="25.28515625" style="64" bestFit="1" customWidth="1"/>
    <col min="4112" max="4112" width="20.42578125" style="64" bestFit="1" customWidth="1"/>
    <col min="4113" max="4354" width="9.140625" style="64"/>
    <col min="4355" max="4355" width="6" style="64" customWidth="1"/>
    <col min="4356" max="4356" width="25.28515625" style="64" bestFit="1" customWidth="1"/>
    <col min="4357" max="4360" width="15.7109375" style="64" customWidth="1"/>
    <col min="4361" max="4361" width="37.28515625" style="64" bestFit="1" customWidth="1"/>
    <col min="4362" max="4364" width="10.7109375" style="64" customWidth="1"/>
    <col min="4365" max="4365" width="25.28515625" style="64" bestFit="1" customWidth="1"/>
    <col min="4366" max="4366" width="17" style="64" bestFit="1" customWidth="1"/>
    <col min="4367" max="4367" width="25.28515625" style="64" bestFit="1" customWidth="1"/>
    <col min="4368" max="4368" width="20.42578125" style="64" bestFit="1" customWidth="1"/>
    <col min="4369" max="4610" width="9.140625" style="64"/>
    <col min="4611" max="4611" width="6" style="64" customWidth="1"/>
    <col min="4612" max="4612" width="25.28515625" style="64" bestFit="1" customWidth="1"/>
    <col min="4613" max="4616" width="15.7109375" style="64" customWidth="1"/>
    <col min="4617" max="4617" width="37.28515625" style="64" bestFit="1" customWidth="1"/>
    <col min="4618" max="4620" width="10.7109375" style="64" customWidth="1"/>
    <col min="4621" max="4621" width="25.28515625" style="64" bestFit="1" customWidth="1"/>
    <col min="4622" max="4622" width="17" style="64" bestFit="1" customWidth="1"/>
    <col min="4623" max="4623" width="25.28515625" style="64" bestFit="1" customWidth="1"/>
    <col min="4624" max="4624" width="20.42578125" style="64" bestFit="1" customWidth="1"/>
    <col min="4625" max="4866" width="9.140625" style="64"/>
    <col min="4867" max="4867" width="6" style="64" customWidth="1"/>
    <col min="4868" max="4868" width="25.28515625" style="64" bestFit="1" customWidth="1"/>
    <col min="4869" max="4872" width="15.7109375" style="64" customWidth="1"/>
    <col min="4873" max="4873" width="37.28515625" style="64" bestFit="1" customWidth="1"/>
    <col min="4874" max="4876" width="10.7109375" style="64" customWidth="1"/>
    <col min="4877" max="4877" width="25.28515625" style="64" bestFit="1" customWidth="1"/>
    <col min="4878" max="4878" width="17" style="64" bestFit="1" customWidth="1"/>
    <col min="4879" max="4879" width="25.28515625" style="64" bestFit="1" customWidth="1"/>
    <col min="4880" max="4880" width="20.42578125" style="64" bestFit="1" customWidth="1"/>
    <col min="4881" max="5122" width="9.140625" style="64"/>
    <col min="5123" max="5123" width="6" style="64" customWidth="1"/>
    <col min="5124" max="5124" width="25.28515625" style="64" bestFit="1" customWidth="1"/>
    <col min="5125" max="5128" width="15.7109375" style="64" customWidth="1"/>
    <col min="5129" max="5129" width="37.28515625" style="64" bestFit="1" customWidth="1"/>
    <col min="5130" max="5132" width="10.7109375" style="64" customWidth="1"/>
    <col min="5133" max="5133" width="25.28515625" style="64" bestFit="1" customWidth="1"/>
    <col min="5134" max="5134" width="17" style="64" bestFit="1" customWidth="1"/>
    <col min="5135" max="5135" width="25.28515625" style="64" bestFit="1" customWidth="1"/>
    <col min="5136" max="5136" width="20.42578125" style="64" bestFit="1" customWidth="1"/>
    <col min="5137" max="5378" width="9.140625" style="64"/>
    <col min="5379" max="5379" width="6" style="64" customWidth="1"/>
    <col min="5380" max="5380" width="25.28515625" style="64" bestFit="1" customWidth="1"/>
    <col min="5381" max="5384" width="15.7109375" style="64" customWidth="1"/>
    <col min="5385" max="5385" width="37.28515625" style="64" bestFit="1" customWidth="1"/>
    <col min="5386" max="5388" width="10.7109375" style="64" customWidth="1"/>
    <col min="5389" max="5389" width="25.28515625" style="64" bestFit="1" customWidth="1"/>
    <col min="5390" max="5390" width="17" style="64" bestFit="1" customWidth="1"/>
    <col min="5391" max="5391" width="25.28515625" style="64" bestFit="1" customWidth="1"/>
    <col min="5392" max="5392" width="20.42578125" style="64" bestFit="1" customWidth="1"/>
    <col min="5393" max="5634" width="9.140625" style="64"/>
    <col min="5635" max="5635" width="6" style="64" customWidth="1"/>
    <col min="5636" max="5636" width="25.28515625" style="64" bestFit="1" customWidth="1"/>
    <col min="5637" max="5640" width="15.7109375" style="64" customWidth="1"/>
    <col min="5641" max="5641" width="37.28515625" style="64" bestFit="1" customWidth="1"/>
    <col min="5642" max="5644" width="10.7109375" style="64" customWidth="1"/>
    <col min="5645" max="5645" width="25.28515625" style="64" bestFit="1" customWidth="1"/>
    <col min="5646" max="5646" width="17" style="64" bestFit="1" customWidth="1"/>
    <col min="5647" max="5647" width="25.28515625" style="64" bestFit="1" customWidth="1"/>
    <col min="5648" max="5648" width="20.42578125" style="64" bestFit="1" customWidth="1"/>
    <col min="5649" max="5890" width="9.140625" style="64"/>
    <col min="5891" max="5891" width="6" style="64" customWidth="1"/>
    <col min="5892" max="5892" width="25.28515625" style="64" bestFit="1" customWidth="1"/>
    <col min="5893" max="5896" width="15.7109375" style="64" customWidth="1"/>
    <col min="5897" max="5897" width="37.28515625" style="64" bestFit="1" customWidth="1"/>
    <col min="5898" max="5900" width="10.7109375" style="64" customWidth="1"/>
    <col min="5901" max="5901" width="25.28515625" style="64" bestFit="1" customWidth="1"/>
    <col min="5902" max="5902" width="17" style="64" bestFit="1" customWidth="1"/>
    <col min="5903" max="5903" width="25.28515625" style="64" bestFit="1" customWidth="1"/>
    <col min="5904" max="5904" width="20.42578125" style="64" bestFit="1" customWidth="1"/>
    <col min="5905" max="6146" width="9.140625" style="64"/>
    <col min="6147" max="6147" width="6" style="64" customWidth="1"/>
    <col min="6148" max="6148" width="25.28515625" style="64" bestFit="1" customWidth="1"/>
    <col min="6149" max="6152" width="15.7109375" style="64" customWidth="1"/>
    <col min="6153" max="6153" width="37.28515625" style="64" bestFit="1" customWidth="1"/>
    <col min="6154" max="6156" width="10.7109375" style="64" customWidth="1"/>
    <col min="6157" max="6157" width="25.28515625" style="64" bestFit="1" customWidth="1"/>
    <col min="6158" max="6158" width="17" style="64" bestFit="1" customWidth="1"/>
    <col min="6159" max="6159" width="25.28515625" style="64" bestFit="1" customWidth="1"/>
    <col min="6160" max="6160" width="20.42578125" style="64" bestFit="1" customWidth="1"/>
    <col min="6161" max="6402" width="9.140625" style="64"/>
    <col min="6403" max="6403" width="6" style="64" customWidth="1"/>
    <col min="6404" max="6404" width="25.28515625" style="64" bestFit="1" customWidth="1"/>
    <col min="6405" max="6408" width="15.7109375" style="64" customWidth="1"/>
    <col min="6409" max="6409" width="37.28515625" style="64" bestFit="1" customWidth="1"/>
    <col min="6410" max="6412" width="10.7109375" style="64" customWidth="1"/>
    <col min="6413" max="6413" width="25.28515625" style="64" bestFit="1" customWidth="1"/>
    <col min="6414" max="6414" width="17" style="64" bestFit="1" customWidth="1"/>
    <col min="6415" max="6415" width="25.28515625" style="64" bestFit="1" customWidth="1"/>
    <col min="6416" max="6416" width="20.42578125" style="64" bestFit="1" customWidth="1"/>
    <col min="6417" max="6658" width="9.140625" style="64"/>
    <col min="6659" max="6659" width="6" style="64" customWidth="1"/>
    <col min="6660" max="6660" width="25.28515625" style="64" bestFit="1" customWidth="1"/>
    <col min="6661" max="6664" width="15.7109375" style="64" customWidth="1"/>
    <col min="6665" max="6665" width="37.28515625" style="64" bestFit="1" customWidth="1"/>
    <col min="6666" max="6668" width="10.7109375" style="64" customWidth="1"/>
    <col min="6669" max="6669" width="25.28515625" style="64" bestFit="1" customWidth="1"/>
    <col min="6670" max="6670" width="17" style="64" bestFit="1" customWidth="1"/>
    <col min="6671" max="6671" width="25.28515625" style="64" bestFit="1" customWidth="1"/>
    <col min="6672" max="6672" width="20.42578125" style="64" bestFit="1" customWidth="1"/>
    <col min="6673" max="6914" width="9.140625" style="64"/>
    <col min="6915" max="6915" width="6" style="64" customWidth="1"/>
    <col min="6916" max="6916" width="25.28515625" style="64" bestFit="1" customWidth="1"/>
    <col min="6917" max="6920" width="15.7109375" style="64" customWidth="1"/>
    <col min="6921" max="6921" width="37.28515625" style="64" bestFit="1" customWidth="1"/>
    <col min="6922" max="6924" width="10.7109375" style="64" customWidth="1"/>
    <col min="6925" max="6925" width="25.28515625" style="64" bestFit="1" customWidth="1"/>
    <col min="6926" max="6926" width="17" style="64" bestFit="1" customWidth="1"/>
    <col min="6927" max="6927" width="25.28515625" style="64" bestFit="1" customWidth="1"/>
    <col min="6928" max="6928" width="20.42578125" style="64" bestFit="1" customWidth="1"/>
    <col min="6929" max="7170" width="9.140625" style="64"/>
    <col min="7171" max="7171" width="6" style="64" customWidth="1"/>
    <col min="7172" max="7172" width="25.28515625" style="64" bestFit="1" customWidth="1"/>
    <col min="7173" max="7176" width="15.7109375" style="64" customWidth="1"/>
    <col min="7177" max="7177" width="37.28515625" style="64" bestFit="1" customWidth="1"/>
    <col min="7178" max="7180" width="10.7109375" style="64" customWidth="1"/>
    <col min="7181" max="7181" width="25.28515625" style="64" bestFit="1" customWidth="1"/>
    <col min="7182" max="7182" width="17" style="64" bestFit="1" customWidth="1"/>
    <col min="7183" max="7183" width="25.28515625" style="64" bestFit="1" customWidth="1"/>
    <col min="7184" max="7184" width="20.42578125" style="64" bestFit="1" customWidth="1"/>
    <col min="7185" max="7426" width="9.140625" style="64"/>
    <col min="7427" max="7427" width="6" style="64" customWidth="1"/>
    <col min="7428" max="7428" width="25.28515625" style="64" bestFit="1" customWidth="1"/>
    <col min="7429" max="7432" width="15.7109375" style="64" customWidth="1"/>
    <col min="7433" max="7433" width="37.28515625" style="64" bestFit="1" customWidth="1"/>
    <col min="7434" max="7436" width="10.7109375" style="64" customWidth="1"/>
    <col min="7437" max="7437" width="25.28515625" style="64" bestFit="1" customWidth="1"/>
    <col min="7438" max="7438" width="17" style="64" bestFit="1" customWidth="1"/>
    <col min="7439" max="7439" width="25.28515625" style="64" bestFit="1" customWidth="1"/>
    <col min="7440" max="7440" width="20.42578125" style="64" bestFit="1" customWidth="1"/>
    <col min="7441" max="7682" width="9.140625" style="64"/>
    <col min="7683" max="7683" width="6" style="64" customWidth="1"/>
    <col min="7684" max="7684" width="25.28515625" style="64" bestFit="1" customWidth="1"/>
    <col min="7685" max="7688" width="15.7109375" style="64" customWidth="1"/>
    <col min="7689" max="7689" width="37.28515625" style="64" bestFit="1" customWidth="1"/>
    <col min="7690" max="7692" width="10.7109375" style="64" customWidth="1"/>
    <col min="7693" max="7693" width="25.28515625" style="64" bestFit="1" customWidth="1"/>
    <col min="7694" max="7694" width="17" style="64" bestFit="1" customWidth="1"/>
    <col min="7695" max="7695" width="25.28515625" style="64" bestFit="1" customWidth="1"/>
    <col min="7696" max="7696" width="20.42578125" style="64" bestFit="1" customWidth="1"/>
    <col min="7697" max="7938" width="9.140625" style="64"/>
    <col min="7939" max="7939" width="6" style="64" customWidth="1"/>
    <col min="7940" max="7940" width="25.28515625" style="64" bestFit="1" customWidth="1"/>
    <col min="7941" max="7944" width="15.7109375" style="64" customWidth="1"/>
    <col min="7945" max="7945" width="37.28515625" style="64" bestFit="1" customWidth="1"/>
    <col min="7946" max="7948" width="10.7109375" style="64" customWidth="1"/>
    <col min="7949" max="7949" width="25.28515625" style="64" bestFit="1" customWidth="1"/>
    <col min="7950" max="7950" width="17" style="64" bestFit="1" customWidth="1"/>
    <col min="7951" max="7951" width="25.28515625" style="64" bestFit="1" customWidth="1"/>
    <col min="7952" max="7952" width="20.42578125" style="64" bestFit="1" customWidth="1"/>
    <col min="7953" max="8194" width="9.140625" style="64"/>
    <col min="8195" max="8195" width="6" style="64" customWidth="1"/>
    <col min="8196" max="8196" width="25.28515625" style="64" bestFit="1" customWidth="1"/>
    <col min="8197" max="8200" width="15.7109375" style="64" customWidth="1"/>
    <col min="8201" max="8201" width="37.28515625" style="64" bestFit="1" customWidth="1"/>
    <col min="8202" max="8204" width="10.7109375" style="64" customWidth="1"/>
    <col min="8205" max="8205" width="25.28515625" style="64" bestFit="1" customWidth="1"/>
    <col min="8206" max="8206" width="17" style="64" bestFit="1" customWidth="1"/>
    <col min="8207" max="8207" width="25.28515625" style="64" bestFit="1" customWidth="1"/>
    <col min="8208" max="8208" width="20.42578125" style="64" bestFit="1" customWidth="1"/>
    <col min="8209" max="8450" width="9.140625" style="64"/>
    <col min="8451" max="8451" width="6" style="64" customWidth="1"/>
    <col min="8452" max="8452" width="25.28515625" style="64" bestFit="1" customWidth="1"/>
    <col min="8453" max="8456" width="15.7109375" style="64" customWidth="1"/>
    <col min="8457" max="8457" width="37.28515625" style="64" bestFit="1" customWidth="1"/>
    <col min="8458" max="8460" width="10.7109375" style="64" customWidth="1"/>
    <col min="8461" max="8461" width="25.28515625" style="64" bestFit="1" customWidth="1"/>
    <col min="8462" max="8462" width="17" style="64" bestFit="1" customWidth="1"/>
    <col min="8463" max="8463" width="25.28515625" style="64" bestFit="1" customWidth="1"/>
    <col min="8464" max="8464" width="20.42578125" style="64" bestFit="1" customWidth="1"/>
    <col min="8465" max="8706" width="9.140625" style="64"/>
    <col min="8707" max="8707" width="6" style="64" customWidth="1"/>
    <col min="8708" max="8708" width="25.28515625" style="64" bestFit="1" customWidth="1"/>
    <col min="8709" max="8712" width="15.7109375" style="64" customWidth="1"/>
    <col min="8713" max="8713" width="37.28515625" style="64" bestFit="1" customWidth="1"/>
    <col min="8714" max="8716" width="10.7109375" style="64" customWidth="1"/>
    <col min="8717" max="8717" width="25.28515625" style="64" bestFit="1" customWidth="1"/>
    <col min="8718" max="8718" width="17" style="64" bestFit="1" customWidth="1"/>
    <col min="8719" max="8719" width="25.28515625" style="64" bestFit="1" customWidth="1"/>
    <col min="8720" max="8720" width="20.42578125" style="64" bestFit="1" customWidth="1"/>
    <col min="8721" max="8962" width="9.140625" style="64"/>
    <col min="8963" max="8963" width="6" style="64" customWidth="1"/>
    <col min="8964" max="8964" width="25.28515625" style="64" bestFit="1" customWidth="1"/>
    <col min="8965" max="8968" width="15.7109375" style="64" customWidth="1"/>
    <col min="8969" max="8969" width="37.28515625" style="64" bestFit="1" customWidth="1"/>
    <col min="8970" max="8972" width="10.7109375" style="64" customWidth="1"/>
    <col min="8973" max="8973" width="25.28515625" style="64" bestFit="1" customWidth="1"/>
    <col min="8974" max="8974" width="17" style="64" bestFit="1" customWidth="1"/>
    <col min="8975" max="8975" width="25.28515625" style="64" bestFit="1" customWidth="1"/>
    <col min="8976" max="8976" width="20.42578125" style="64" bestFit="1" customWidth="1"/>
    <col min="8977" max="9218" width="9.140625" style="64"/>
    <col min="9219" max="9219" width="6" style="64" customWidth="1"/>
    <col min="9220" max="9220" width="25.28515625" style="64" bestFit="1" customWidth="1"/>
    <col min="9221" max="9224" width="15.7109375" style="64" customWidth="1"/>
    <col min="9225" max="9225" width="37.28515625" style="64" bestFit="1" customWidth="1"/>
    <col min="9226" max="9228" width="10.7109375" style="64" customWidth="1"/>
    <col min="9229" max="9229" width="25.28515625" style="64" bestFit="1" customWidth="1"/>
    <col min="9230" max="9230" width="17" style="64" bestFit="1" customWidth="1"/>
    <col min="9231" max="9231" width="25.28515625" style="64" bestFit="1" customWidth="1"/>
    <col min="9232" max="9232" width="20.42578125" style="64" bestFit="1" customWidth="1"/>
    <col min="9233" max="9474" width="9.140625" style="64"/>
    <col min="9475" max="9475" width="6" style="64" customWidth="1"/>
    <col min="9476" max="9476" width="25.28515625" style="64" bestFit="1" customWidth="1"/>
    <col min="9477" max="9480" width="15.7109375" style="64" customWidth="1"/>
    <col min="9481" max="9481" width="37.28515625" style="64" bestFit="1" customWidth="1"/>
    <col min="9482" max="9484" width="10.7109375" style="64" customWidth="1"/>
    <col min="9485" max="9485" width="25.28515625" style="64" bestFit="1" customWidth="1"/>
    <col min="9486" max="9486" width="17" style="64" bestFit="1" customWidth="1"/>
    <col min="9487" max="9487" width="25.28515625" style="64" bestFit="1" customWidth="1"/>
    <col min="9488" max="9488" width="20.42578125" style="64" bestFit="1" customWidth="1"/>
    <col min="9489" max="9730" width="9.140625" style="64"/>
    <col min="9731" max="9731" width="6" style="64" customWidth="1"/>
    <col min="9732" max="9732" width="25.28515625" style="64" bestFit="1" customWidth="1"/>
    <col min="9733" max="9736" width="15.7109375" style="64" customWidth="1"/>
    <col min="9737" max="9737" width="37.28515625" style="64" bestFit="1" customWidth="1"/>
    <col min="9738" max="9740" width="10.7109375" style="64" customWidth="1"/>
    <col min="9741" max="9741" width="25.28515625" style="64" bestFit="1" customWidth="1"/>
    <col min="9742" max="9742" width="17" style="64" bestFit="1" customWidth="1"/>
    <col min="9743" max="9743" width="25.28515625" style="64" bestFit="1" customWidth="1"/>
    <col min="9744" max="9744" width="20.42578125" style="64" bestFit="1" customWidth="1"/>
    <col min="9745" max="9986" width="9.140625" style="64"/>
    <col min="9987" max="9987" width="6" style="64" customWidth="1"/>
    <col min="9988" max="9988" width="25.28515625" style="64" bestFit="1" customWidth="1"/>
    <col min="9989" max="9992" width="15.7109375" style="64" customWidth="1"/>
    <col min="9993" max="9993" width="37.28515625" style="64" bestFit="1" customWidth="1"/>
    <col min="9994" max="9996" width="10.7109375" style="64" customWidth="1"/>
    <col min="9997" max="9997" width="25.28515625" style="64" bestFit="1" customWidth="1"/>
    <col min="9998" max="9998" width="17" style="64" bestFit="1" customWidth="1"/>
    <col min="9999" max="9999" width="25.28515625" style="64" bestFit="1" customWidth="1"/>
    <col min="10000" max="10000" width="20.42578125" style="64" bestFit="1" customWidth="1"/>
    <col min="10001" max="10242" width="9.140625" style="64"/>
    <col min="10243" max="10243" width="6" style="64" customWidth="1"/>
    <col min="10244" max="10244" width="25.28515625" style="64" bestFit="1" customWidth="1"/>
    <col min="10245" max="10248" width="15.7109375" style="64" customWidth="1"/>
    <col min="10249" max="10249" width="37.28515625" style="64" bestFit="1" customWidth="1"/>
    <col min="10250" max="10252" width="10.7109375" style="64" customWidth="1"/>
    <col min="10253" max="10253" width="25.28515625" style="64" bestFit="1" customWidth="1"/>
    <col min="10254" max="10254" width="17" style="64" bestFit="1" customWidth="1"/>
    <col min="10255" max="10255" width="25.28515625" style="64" bestFit="1" customWidth="1"/>
    <col min="10256" max="10256" width="20.42578125" style="64" bestFit="1" customWidth="1"/>
    <col min="10257" max="10498" width="9.140625" style="64"/>
    <col min="10499" max="10499" width="6" style="64" customWidth="1"/>
    <col min="10500" max="10500" width="25.28515625" style="64" bestFit="1" customWidth="1"/>
    <col min="10501" max="10504" width="15.7109375" style="64" customWidth="1"/>
    <col min="10505" max="10505" width="37.28515625" style="64" bestFit="1" customWidth="1"/>
    <col min="10506" max="10508" width="10.7109375" style="64" customWidth="1"/>
    <col min="10509" max="10509" width="25.28515625" style="64" bestFit="1" customWidth="1"/>
    <col min="10510" max="10510" width="17" style="64" bestFit="1" customWidth="1"/>
    <col min="10511" max="10511" width="25.28515625" style="64" bestFit="1" customWidth="1"/>
    <col min="10512" max="10512" width="20.42578125" style="64" bestFit="1" customWidth="1"/>
    <col min="10513" max="10754" width="9.140625" style="64"/>
    <col min="10755" max="10755" width="6" style="64" customWidth="1"/>
    <col min="10756" max="10756" width="25.28515625" style="64" bestFit="1" customWidth="1"/>
    <col min="10757" max="10760" width="15.7109375" style="64" customWidth="1"/>
    <col min="10761" max="10761" width="37.28515625" style="64" bestFit="1" customWidth="1"/>
    <col min="10762" max="10764" width="10.7109375" style="64" customWidth="1"/>
    <col min="10765" max="10765" width="25.28515625" style="64" bestFit="1" customWidth="1"/>
    <col min="10766" max="10766" width="17" style="64" bestFit="1" customWidth="1"/>
    <col min="10767" max="10767" width="25.28515625" style="64" bestFit="1" customWidth="1"/>
    <col min="10768" max="10768" width="20.42578125" style="64" bestFit="1" customWidth="1"/>
    <col min="10769" max="11010" width="9.140625" style="64"/>
    <col min="11011" max="11011" width="6" style="64" customWidth="1"/>
    <col min="11012" max="11012" width="25.28515625" style="64" bestFit="1" customWidth="1"/>
    <col min="11013" max="11016" width="15.7109375" style="64" customWidth="1"/>
    <col min="11017" max="11017" width="37.28515625" style="64" bestFit="1" customWidth="1"/>
    <col min="11018" max="11020" width="10.7109375" style="64" customWidth="1"/>
    <col min="11021" max="11021" width="25.28515625" style="64" bestFit="1" customWidth="1"/>
    <col min="11022" max="11022" width="17" style="64" bestFit="1" customWidth="1"/>
    <col min="11023" max="11023" width="25.28515625" style="64" bestFit="1" customWidth="1"/>
    <col min="11024" max="11024" width="20.42578125" style="64" bestFit="1" customWidth="1"/>
    <col min="11025" max="11266" width="9.140625" style="64"/>
    <col min="11267" max="11267" width="6" style="64" customWidth="1"/>
    <col min="11268" max="11268" width="25.28515625" style="64" bestFit="1" customWidth="1"/>
    <col min="11269" max="11272" width="15.7109375" style="64" customWidth="1"/>
    <col min="11273" max="11273" width="37.28515625" style="64" bestFit="1" customWidth="1"/>
    <col min="11274" max="11276" width="10.7109375" style="64" customWidth="1"/>
    <col min="11277" max="11277" width="25.28515625" style="64" bestFit="1" customWidth="1"/>
    <col min="11278" max="11278" width="17" style="64" bestFit="1" customWidth="1"/>
    <col min="11279" max="11279" width="25.28515625" style="64" bestFit="1" customWidth="1"/>
    <col min="11280" max="11280" width="20.42578125" style="64" bestFit="1" customWidth="1"/>
    <col min="11281" max="11522" width="9.140625" style="64"/>
    <col min="11523" max="11523" width="6" style="64" customWidth="1"/>
    <col min="11524" max="11524" width="25.28515625" style="64" bestFit="1" customWidth="1"/>
    <col min="11525" max="11528" width="15.7109375" style="64" customWidth="1"/>
    <col min="11529" max="11529" width="37.28515625" style="64" bestFit="1" customWidth="1"/>
    <col min="11530" max="11532" width="10.7109375" style="64" customWidth="1"/>
    <col min="11533" max="11533" width="25.28515625" style="64" bestFit="1" customWidth="1"/>
    <col min="11534" max="11534" width="17" style="64" bestFit="1" customWidth="1"/>
    <col min="11535" max="11535" width="25.28515625" style="64" bestFit="1" customWidth="1"/>
    <col min="11536" max="11536" width="20.42578125" style="64" bestFit="1" customWidth="1"/>
    <col min="11537" max="11778" width="9.140625" style="64"/>
    <col min="11779" max="11779" width="6" style="64" customWidth="1"/>
    <col min="11780" max="11780" width="25.28515625" style="64" bestFit="1" customWidth="1"/>
    <col min="11781" max="11784" width="15.7109375" style="64" customWidth="1"/>
    <col min="11785" max="11785" width="37.28515625" style="64" bestFit="1" customWidth="1"/>
    <col min="11786" max="11788" width="10.7109375" style="64" customWidth="1"/>
    <col min="11789" max="11789" width="25.28515625" style="64" bestFit="1" customWidth="1"/>
    <col min="11790" max="11790" width="17" style="64" bestFit="1" customWidth="1"/>
    <col min="11791" max="11791" width="25.28515625" style="64" bestFit="1" customWidth="1"/>
    <col min="11792" max="11792" width="20.42578125" style="64" bestFit="1" customWidth="1"/>
    <col min="11793" max="12034" width="9.140625" style="64"/>
    <col min="12035" max="12035" width="6" style="64" customWidth="1"/>
    <col min="12036" max="12036" width="25.28515625" style="64" bestFit="1" customWidth="1"/>
    <col min="12037" max="12040" width="15.7109375" style="64" customWidth="1"/>
    <col min="12041" max="12041" width="37.28515625" style="64" bestFit="1" customWidth="1"/>
    <col min="12042" max="12044" width="10.7109375" style="64" customWidth="1"/>
    <col min="12045" max="12045" width="25.28515625" style="64" bestFit="1" customWidth="1"/>
    <col min="12046" max="12046" width="17" style="64" bestFit="1" customWidth="1"/>
    <col min="12047" max="12047" width="25.28515625" style="64" bestFit="1" customWidth="1"/>
    <col min="12048" max="12048" width="20.42578125" style="64" bestFit="1" customWidth="1"/>
    <col min="12049" max="12290" width="9.140625" style="64"/>
    <col min="12291" max="12291" width="6" style="64" customWidth="1"/>
    <col min="12292" max="12292" width="25.28515625" style="64" bestFit="1" customWidth="1"/>
    <col min="12293" max="12296" width="15.7109375" style="64" customWidth="1"/>
    <col min="12297" max="12297" width="37.28515625" style="64" bestFit="1" customWidth="1"/>
    <col min="12298" max="12300" width="10.7109375" style="64" customWidth="1"/>
    <col min="12301" max="12301" width="25.28515625" style="64" bestFit="1" customWidth="1"/>
    <col min="12302" max="12302" width="17" style="64" bestFit="1" customWidth="1"/>
    <col min="12303" max="12303" width="25.28515625" style="64" bestFit="1" customWidth="1"/>
    <col min="12304" max="12304" width="20.42578125" style="64" bestFit="1" customWidth="1"/>
    <col min="12305" max="12546" width="9.140625" style="64"/>
    <col min="12547" max="12547" width="6" style="64" customWidth="1"/>
    <col min="12548" max="12548" width="25.28515625" style="64" bestFit="1" customWidth="1"/>
    <col min="12549" max="12552" width="15.7109375" style="64" customWidth="1"/>
    <col min="12553" max="12553" width="37.28515625" style="64" bestFit="1" customWidth="1"/>
    <col min="12554" max="12556" width="10.7109375" style="64" customWidth="1"/>
    <col min="12557" max="12557" width="25.28515625" style="64" bestFit="1" customWidth="1"/>
    <col min="12558" max="12558" width="17" style="64" bestFit="1" customWidth="1"/>
    <col min="12559" max="12559" width="25.28515625" style="64" bestFit="1" customWidth="1"/>
    <col min="12560" max="12560" width="20.42578125" style="64" bestFit="1" customWidth="1"/>
    <col min="12561" max="12802" width="9.140625" style="64"/>
    <col min="12803" max="12803" width="6" style="64" customWidth="1"/>
    <col min="12804" max="12804" width="25.28515625" style="64" bestFit="1" customWidth="1"/>
    <col min="12805" max="12808" width="15.7109375" style="64" customWidth="1"/>
    <col min="12809" max="12809" width="37.28515625" style="64" bestFit="1" customWidth="1"/>
    <col min="12810" max="12812" width="10.7109375" style="64" customWidth="1"/>
    <col min="12813" max="12813" width="25.28515625" style="64" bestFit="1" customWidth="1"/>
    <col min="12814" max="12814" width="17" style="64" bestFit="1" customWidth="1"/>
    <col min="12815" max="12815" width="25.28515625" style="64" bestFit="1" customWidth="1"/>
    <col min="12816" max="12816" width="20.42578125" style="64" bestFit="1" customWidth="1"/>
    <col min="12817" max="13058" width="9.140625" style="64"/>
    <col min="13059" max="13059" width="6" style="64" customWidth="1"/>
    <col min="13060" max="13060" width="25.28515625" style="64" bestFit="1" customWidth="1"/>
    <col min="13061" max="13064" width="15.7109375" style="64" customWidth="1"/>
    <col min="13065" max="13065" width="37.28515625" style="64" bestFit="1" customWidth="1"/>
    <col min="13066" max="13068" width="10.7109375" style="64" customWidth="1"/>
    <col min="13069" max="13069" width="25.28515625" style="64" bestFit="1" customWidth="1"/>
    <col min="13070" max="13070" width="17" style="64" bestFit="1" customWidth="1"/>
    <col min="13071" max="13071" width="25.28515625" style="64" bestFit="1" customWidth="1"/>
    <col min="13072" max="13072" width="20.42578125" style="64" bestFit="1" customWidth="1"/>
    <col min="13073" max="13314" width="9.140625" style="64"/>
    <col min="13315" max="13315" width="6" style="64" customWidth="1"/>
    <col min="13316" max="13316" width="25.28515625" style="64" bestFit="1" customWidth="1"/>
    <col min="13317" max="13320" width="15.7109375" style="64" customWidth="1"/>
    <col min="13321" max="13321" width="37.28515625" style="64" bestFit="1" customWidth="1"/>
    <col min="13322" max="13324" width="10.7109375" style="64" customWidth="1"/>
    <col min="13325" max="13325" width="25.28515625" style="64" bestFit="1" customWidth="1"/>
    <col min="13326" max="13326" width="17" style="64" bestFit="1" customWidth="1"/>
    <col min="13327" max="13327" width="25.28515625" style="64" bestFit="1" customWidth="1"/>
    <col min="13328" max="13328" width="20.42578125" style="64" bestFit="1" customWidth="1"/>
    <col min="13329" max="13570" width="9.140625" style="64"/>
    <col min="13571" max="13571" width="6" style="64" customWidth="1"/>
    <col min="13572" max="13572" width="25.28515625" style="64" bestFit="1" customWidth="1"/>
    <col min="13573" max="13576" width="15.7109375" style="64" customWidth="1"/>
    <col min="13577" max="13577" width="37.28515625" style="64" bestFit="1" customWidth="1"/>
    <col min="13578" max="13580" width="10.7109375" style="64" customWidth="1"/>
    <col min="13581" max="13581" width="25.28515625" style="64" bestFit="1" customWidth="1"/>
    <col min="13582" max="13582" width="17" style="64" bestFit="1" customWidth="1"/>
    <col min="13583" max="13583" width="25.28515625" style="64" bestFit="1" customWidth="1"/>
    <col min="13584" max="13584" width="20.42578125" style="64" bestFit="1" customWidth="1"/>
    <col min="13585" max="13826" width="9.140625" style="64"/>
    <col min="13827" max="13827" width="6" style="64" customWidth="1"/>
    <col min="13828" max="13828" width="25.28515625" style="64" bestFit="1" customWidth="1"/>
    <col min="13829" max="13832" width="15.7109375" style="64" customWidth="1"/>
    <col min="13833" max="13833" width="37.28515625" style="64" bestFit="1" customWidth="1"/>
    <col min="13834" max="13836" width="10.7109375" style="64" customWidth="1"/>
    <col min="13837" max="13837" width="25.28515625" style="64" bestFit="1" customWidth="1"/>
    <col min="13838" max="13838" width="17" style="64" bestFit="1" customWidth="1"/>
    <col min="13839" max="13839" width="25.28515625" style="64" bestFit="1" customWidth="1"/>
    <col min="13840" max="13840" width="20.42578125" style="64" bestFit="1" customWidth="1"/>
    <col min="13841" max="14082" width="9.140625" style="64"/>
    <col min="14083" max="14083" width="6" style="64" customWidth="1"/>
    <col min="14084" max="14084" width="25.28515625" style="64" bestFit="1" customWidth="1"/>
    <col min="14085" max="14088" width="15.7109375" style="64" customWidth="1"/>
    <col min="14089" max="14089" width="37.28515625" style="64" bestFit="1" customWidth="1"/>
    <col min="14090" max="14092" width="10.7109375" style="64" customWidth="1"/>
    <col min="14093" max="14093" width="25.28515625" style="64" bestFit="1" customWidth="1"/>
    <col min="14094" max="14094" width="17" style="64" bestFit="1" customWidth="1"/>
    <col min="14095" max="14095" width="25.28515625" style="64" bestFit="1" customWidth="1"/>
    <col min="14096" max="14096" width="20.42578125" style="64" bestFit="1" customWidth="1"/>
    <col min="14097" max="14338" width="9.140625" style="64"/>
    <col min="14339" max="14339" width="6" style="64" customWidth="1"/>
    <col min="14340" max="14340" width="25.28515625" style="64" bestFit="1" customWidth="1"/>
    <col min="14341" max="14344" width="15.7109375" style="64" customWidth="1"/>
    <col min="14345" max="14345" width="37.28515625" style="64" bestFit="1" customWidth="1"/>
    <col min="14346" max="14348" width="10.7109375" style="64" customWidth="1"/>
    <col min="14349" max="14349" width="25.28515625" style="64" bestFit="1" customWidth="1"/>
    <col min="14350" max="14350" width="17" style="64" bestFit="1" customWidth="1"/>
    <col min="14351" max="14351" width="25.28515625" style="64" bestFit="1" customWidth="1"/>
    <col min="14352" max="14352" width="20.42578125" style="64" bestFit="1" customWidth="1"/>
    <col min="14353" max="14594" width="9.140625" style="64"/>
    <col min="14595" max="14595" width="6" style="64" customWidth="1"/>
    <col min="14596" max="14596" width="25.28515625" style="64" bestFit="1" customWidth="1"/>
    <col min="14597" max="14600" width="15.7109375" style="64" customWidth="1"/>
    <col min="14601" max="14601" width="37.28515625" style="64" bestFit="1" customWidth="1"/>
    <col min="14602" max="14604" width="10.7109375" style="64" customWidth="1"/>
    <col min="14605" max="14605" width="25.28515625" style="64" bestFit="1" customWidth="1"/>
    <col min="14606" max="14606" width="17" style="64" bestFit="1" customWidth="1"/>
    <col min="14607" max="14607" width="25.28515625" style="64" bestFit="1" customWidth="1"/>
    <col min="14608" max="14608" width="20.42578125" style="64" bestFit="1" customWidth="1"/>
    <col min="14609" max="14850" width="9.140625" style="64"/>
    <col min="14851" max="14851" width="6" style="64" customWidth="1"/>
    <col min="14852" max="14852" width="25.28515625" style="64" bestFit="1" customWidth="1"/>
    <col min="14853" max="14856" width="15.7109375" style="64" customWidth="1"/>
    <col min="14857" max="14857" width="37.28515625" style="64" bestFit="1" customWidth="1"/>
    <col min="14858" max="14860" width="10.7109375" style="64" customWidth="1"/>
    <col min="14861" max="14861" width="25.28515625" style="64" bestFit="1" customWidth="1"/>
    <col min="14862" max="14862" width="17" style="64" bestFit="1" customWidth="1"/>
    <col min="14863" max="14863" width="25.28515625" style="64" bestFit="1" customWidth="1"/>
    <col min="14864" max="14864" width="20.42578125" style="64" bestFit="1" customWidth="1"/>
    <col min="14865" max="15106" width="9.140625" style="64"/>
    <col min="15107" max="15107" width="6" style="64" customWidth="1"/>
    <col min="15108" max="15108" width="25.28515625" style="64" bestFit="1" customWidth="1"/>
    <col min="15109" max="15112" width="15.7109375" style="64" customWidth="1"/>
    <col min="15113" max="15113" width="37.28515625" style="64" bestFit="1" customWidth="1"/>
    <col min="15114" max="15116" width="10.7109375" style="64" customWidth="1"/>
    <col min="15117" max="15117" width="25.28515625" style="64" bestFit="1" customWidth="1"/>
    <col min="15118" max="15118" width="17" style="64" bestFit="1" customWidth="1"/>
    <col min="15119" max="15119" width="25.28515625" style="64" bestFit="1" customWidth="1"/>
    <col min="15120" max="15120" width="20.42578125" style="64" bestFit="1" customWidth="1"/>
    <col min="15121" max="15362" width="9.140625" style="64"/>
    <col min="15363" max="15363" width="6" style="64" customWidth="1"/>
    <col min="15364" max="15364" width="25.28515625" style="64" bestFit="1" customWidth="1"/>
    <col min="15365" max="15368" width="15.7109375" style="64" customWidth="1"/>
    <col min="15369" max="15369" width="37.28515625" style="64" bestFit="1" customWidth="1"/>
    <col min="15370" max="15372" width="10.7109375" style="64" customWidth="1"/>
    <col min="15373" max="15373" width="25.28515625" style="64" bestFit="1" customWidth="1"/>
    <col min="15374" max="15374" width="17" style="64" bestFit="1" customWidth="1"/>
    <col min="15375" max="15375" width="25.28515625" style="64" bestFit="1" customWidth="1"/>
    <col min="15376" max="15376" width="20.42578125" style="64" bestFit="1" customWidth="1"/>
    <col min="15377" max="15618" width="9.140625" style="64"/>
    <col min="15619" max="15619" width="6" style="64" customWidth="1"/>
    <col min="15620" max="15620" width="25.28515625" style="64" bestFit="1" customWidth="1"/>
    <col min="15621" max="15624" width="15.7109375" style="64" customWidth="1"/>
    <col min="15625" max="15625" width="37.28515625" style="64" bestFit="1" customWidth="1"/>
    <col min="15626" max="15628" width="10.7109375" style="64" customWidth="1"/>
    <col min="15629" max="15629" width="25.28515625" style="64" bestFit="1" customWidth="1"/>
    <col min="15630" max="15630" width="17" style="64" bestFit="1" customWidth="1"/>
    <col min="15631" max="15631" width="25.28515625" style="64" bestFit="1" customWidth="1"/>
    <col min="15632" max="15632" width="20.42578125" style="64" bestFit="1" customWidth="1"/>
    <col min="15633" max="15874" width="9.140625" style="64"/>
    <col min="15875" max="15875" width="6" style="64" customWidth="1"/>
    <col min="15876" max="15876" width="25.28515625" style="64" bestFit="1" customWidth="1"/>
    <col min="15877" max="15880" width="15.7109375" style="64" customWidth="1"/>
    <col min="15881" max="15881" width="37.28515625" style="64" bestFit="1" customWidth="1"/>
    <col min="15882" max="15884" width="10.7109375" style="64" customWidth="1"/>
    <col min="15885" max="15885" width="25.28515625" style="64" bestFit="1" customWidth="1"/>
    <col min="15886" max="15886" width="17" style="64" bestFit="1" customWidth="1"/>
    <col min="15887" max="15887" width="25.28515625" style="64" bestFit="1" customWidth="1"/>
    <col min="15888" max="15888" width="20.42578125" style="64" bestFit="1" customWidth="1"/>
    <col min="15889" max="16130" width="9.140625" style="64"/>
    <col min="16131" max="16131" width="6" style="64" customWidth="1"/>
    <col min="16132" max="16132" width="25.28515625" style="64" bestFit="1" customWidth="1"/>
    <col min="16133" max="16136" width="15.7109375" style="64" customWidth="1"/>
    <col min="16137" max="16137" width="37.28515625" style="64" bestFit="1" customWidth="1"/>
    <col min="16138" max="16140" width="10.7109375" style="64" customWidth="1"/>
    <col min="16141" max="16141" width="25.28515625" style="64" bestFit="1" customWidth="1"/>
    <col min="16142" max="16142" width="17" style="64" bestFit="1" customWidth="1"/>
    <col min="16143" max="16143" width="25.28515625" style="64" bestFit="1" customWidth="1"/>
    <col min="16144" max="16144" width="20.42578125" style="64" bestFit="1" customWidth="1"/>
    <col min="16145" max="16384" width="9.140625" style="64"/>
  </cols>
  <sheetData>
    <row r="1" spans="1:29">
      <c r="A1" s="1434"/>
      <c r="B1" s="1435"/>
      <c r="C1" s="1435"/>
      <c r="D1" s="1435"/>
      <c r="E1" s="1435"/>
      <c r="F1" s="1435"/>
      <c r="G1" s="1435"/>
      <c r="H1" s="1435"/>
      <c r="I1" s="1435"/>
      <c r="J1" s="1435"/>
      <c r="K1" s="1436"/>
    </row>
    <row r="2" spans="1:29" ht="21">
      <c r="A2" s="1437" t="s">
        <v>23</v>
      </c>
      <c r="B2" s="1058"/>
      <c r="C2" s="1058"/>
      <c r="D2" s="1058"/>
      <c r="E2" s="1058"/>
      <c r="F2" s="1058"/>
      <c r="G2" s="1058"/>
      <c r="H2" s="1058"/>
      <c r="I2" s="1058"/>
      <c r="J2" s="1058"/>
      <c r="K2" s="1438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</row>
    <row r="3" spans="1:29" ht="13.5" customHeight="1">
      <c r="A3" s="1437" t="s">
        <v>207</v>
      </c>
      <c r="B3" s="1058"/>
      <c r="C3" s="1058"/>
      <c r="D3" s="1058"/>
      <c r="E3" s="1058"/>
      <c r="F3" s="1058"/>
      <c r="G3" s="1058"/>
      <c r="H3" s="1058"/>
      <c r="I3" s="1058"/>
      <c r="J3" s="1058"/>
      <c r="K3" s="1438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</row>
    <row r="4" spans="1:29" s="127" customFormat="1" ht="13.5" customHeight="1" thickBot="1">
      <c r="A4" s="392"/>
      <c r="B4" s="391"/>
      <c r="C4" s="391"/>
      <c r="D4" s="391"/>
      <c r="E4" s="391"/>
      <c r="F4" s="391"/>
      <c r="G4" s="391"/>
      <c r="H4" s="391"/>
      <c r="I4" s="391"/>
      <c r="J4" s="391"/>
      <c r="K4" s="393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</row>
    <row r="5" spans="1:29" ht="8.1" customHeight="1" thickBot="1">
      <c r="A5" s="413"/>
      <c r="B5" s="1439"/>
      <c r="C5" s="1439"/>
      <c r="D5" s="1439"/>
      <c r="E5" s="1439"/>
      <c r="F5" s="1439"/>
      <c r="G5" s="1439"/>
      <c r="H5" s="1439"/>
      <c r="I5" s="1439"/>
      <c r="J5" s="1439"/>
      <c r="K5" s="398"/>
    </row>
    <row r="6" spans="1:29" ht="19.5" thickBot="1">
      <c r="A6" s="413"/>
      <c r="B6" s="1440" t="s">
        <v>160</v>
      </c>
      <c r="C6" s="1418" t="s">
        <v>97</v>
      </c>
      <c r="D6" s="1442"/>
      <c r="E6" s="1419"/>
      <c r="F6" s="399"/>
      <c r="G6" s="399"/>
      <c r="H6" s="437" t="s">
        <v>708</v>
      </c>
      <c r="I6" s="437"/>
      <c r="J6" s="429"/>
      <c r="K6" s="430"/>
      <c r="Q6" s="124"/>
      <c r="R6" s="124"/>
    </row>
    <row r="7" spans="1:29" ht="17.25" thickBot="1">
      <c r="A7" s="413"/>
      <c r="B7" s="1441"/>
      <c r="C7" s="313" t="s">
        <v>98</v>
      </c>
      <c r="D7" s="313" t="s">
        <v>133</v>
      </c>
      <c r="E7" s="555" t="s">
        <v>176</v>
      </c>
      <c r="F7" s="399"/>
      <c r="G7" s="399"/>
      <c r="H7" s="1422" t="s">
        <v>101</v>
      </c>
      <c r="I7" s="1423"/>
      <c r="J7" s="314">
        <f>(E9+E8)-(C9+C8)</f>
        <v>512</v>
      </c>
      <c r="K7" s="430"/>
      <c r="O7" s="146"/>
      <c r="P7" s="87"/>
    </row>
    <row r="8" spans="1:29" ht="19.5" thickBot="1">
      <c r="A8" s="413"/>
      <c r="B8" s="464" t="s">
        <v>161</v>
      </c>
      <c r="C8" s="584">
        <f>'Pagi--Produksi'!E8</f>
        <v>641634</v>
      </c>
      <c r="D8" s="584">
        <f>C8</f>
        <v>641634</v>
      </c>
      <c r="E8" s="584">
        <v>641634</v>
      </c>
      <c r="F8" s="395"/>
      <c r="G8" s="395"/>
      <c r="H8" s="437"/>
      <c r="I8" s="437"/>
      <c r="J8" s="431"/>
      <c r="K8" s="430"/>
      <c r="O8" s="146"/>
      <c r="P8" s="148"/>
    </row>
    <row r="9" spans="1:29" ht="19.5" thickBot="1">
      <c r="A9" s="413"/>
      <c r="B9" s="465" t="s">
        <v>162</v>
      </c>
      <c r="C9" s="855">
        <f>'Pagi--Produksi'!E9</f>
        <v>1222151</v>
      </c>
      <c r="D9" s="855">
        <f>C9</f>
        <v>1222151</v>
      </c>
      <c r="E9" s="855">
        <v>1222663</v>
      </c>
      <c r="F9" s="395"/>
      <c r="G9" s="395"/>
      <c r="H9" s="1422" t="s">
        <v>102</v>
      </c>
      <c r="I9" s="1423"/>
      <c r="J9" s="314">
        <f>(E10+E11)-(C10+C11)</f>
        <v>188</v>
      </c>
      <c r="K9" s="430"/>
      <c r="O9" s="146"/>
      <c r="P9" s="87"/>
    </row>
    <row r="10" spans="1:29" ht="18.75" customHeight="1" thickBot="1">
      <c r="A10" s="413"/>
      <c r="B10" s="465" t="s">
        <v>163</v>
      </c>
      <c r="C10" s="439">
        <f>'Pagi--Produksi'!E10</f>
        <v>299189</v>
      </c>
      <c r="D10" s="439">
        <f>C10</f>
        <v>299189</v>
      </c>
      <c r="E10" s="439">
        <v>299324</v>
      </c>
      <c r="F10" s="400"/>
      <c r="G10" s="400"/>
      <c r="H10" s="400"/>
      <c r="I10" s="400"/>
      <c r="J10" s="432"/>
      <c r="K10" s="430"/>
      <c r="O10" s="146"/>
      <c r="P10" s="87"/>
    </row>
    <row r="11" spans="1:29" ht="19.5" thickBot="1">
      <c r="A11" s="413"/>
      <c r="B11" s="465" t="s">
        <v>164</v>
      </c>
      <c r="C11" s="439">
        <f>'Pagi--Produksi'!E11</f>
        <v>1028916</v>
      </c>
      <c r="D11" s="439">
        <f>C11</f>
        <v>1028916</v>
      </c>
      <c r="E11" s="439">
        <v>1028969</v>
      </c>
      <c r="F11" s="395"/>
      <c r="G11" s="395"/>
      <c r="H11" s="1422" t="s">
        <v>103</v>
      </c>
      <c r="I11" s="1423"/>
      <c r="J11" s="314">
        <f>(E14+E15)-(C14+C15)</f>
        <v>118</v>
      </c>
      <c r="K11" s="430"/>
      <c r="L11" s="125"/>
      <c r="O11" s="146"/>
      <c r="P11" s="87"/>
    </row>
    <row r="12" spans="1:29" ht="17.25" thickBot="1">
      <c r="A12" s="413"/>
      <c r="B12" s="465" t="s">
        <v>104</v>
      </c>
      <c r="C12" s="557">
        <f>'Pagi--Produksi'!E12</f>
        <v>661606</v>
      </c>
      <c r="D12" s="557">
        <f>C12</f>
        <v>661606</v>
      </c>
      <c r="E12" s="557">
        <v>661679</v>
      </c>
      <c r="F12" s="395"/>
      <c r="G12" s="395"/>
      <c r="H12" s="431"/>
      <c r="I12" s="431"/>
      <c r="J12" s="432"/>
      <c r="K12" s="430"/>
      <c r="O12" s="146"/>
      <c r="P12" s="127"/>
    </row>
    <row r="13" spans="1:29" ht="15.75" customHeight="1" thickBot="1">
      <c r="A13" s="413"/>
      <c r="B13" s="465" t="s">
        <v>105</v>
      </c>
      <c r="C13" s="557">
        <f>'Pagi--Produksi'!E13</f>
        <v>179661</v>
      </c>
      <c r="D13" s="557">
        <f>C13</f>
        <v>179661</v>
      </c>
      <c r="E13" s="557">
        <v>179722</v>
      </c>
      <c r="F13" s="395"/>
      <c r="G13" s="395"/>
      <c r="H13" s="1422" t="s">
        <v>106</v>
      </c>
      <c r="I13" s="1423"/>
      <c r="J13" s="314">
        <f>E16-C16</f>
        <v>192</v>
      </c>
      <c r="K13" s="433"/>
      <c r="O13" s="146"/>
      <c r="P13" s="127"/>
    </row>
    <row r="14" spans="1:29" ht="15.75" customHeight="1">
      <c r="A14" s="413"/>
      <c r="B14" s="465" t="s">
        <v>107</v>
      </c>
      <c r="C14" s="558">
        <f>'Pagi--Produksi'!E14</f>
        <v>56126</v>
      </c>
      <c r="D14" s="558">
        <f>C14</f>
        <v>56126</v>
      </c>
      <c r="E14" s="558">
        <v>56198</v>
      </c>
      <c r="F14" s="395"/>
      <c r="G14" s="395"/>
      <c r="H14" s="424" t="s">
        <v>1164</v>
      </c>
      <c r="I14" s="861"/>
      <c r="J14" s="861">
        <f>AVERAGE(J11/7)</f>
        <v>16.857142857142858</v>
      </c>
      <c r="K14" s="430"/>
      <c r="L14" s="127"/>
      <c r="M14" s="126"/>
      <c r="N14" s="127"/>
      <c r="O14" s="146"/>
      <c r="P14" s="127"/>
    </row>
    <row r="15" spans="1:29" ht="15.75">
      <c r="A15" s="413"/>
      <c r="B15" s="465" t="s">
        <v>108</v>
      </c>
      <c r="C15" s="558">
        <f>'Pagi--Produksi'!E15</f>
        <v>732575</v>
      </c>
      <c r="D15" s="558">
        <f>C15</f>
        <v>732575</v>
      </c>
      <c r="E15" s="558">
        <v>732621</v>
      </c>
      <c r="F15" s="822"/>
      <c r="G15" s="395"/>
      <c r="H15" s="341" t="s">
        <v>1165</v>
      </c>
      <c r="I15" s="341"/>
      <c r="J15" s="863">
        <f>AVERAGE(J13/7)</f>
        <v>27.428571428571427</v>
      </c>
      <c r="K15" s="401"/>
      <c r="L15" s="322"/>
      <c r="M15" s="322"/>
      <c r="N15" s="322"/>
      <c r="O15" s="322"/>
      <c r="P15" s="163"/>
    </row>
    <row r="16" spans="1:29" ht="16.5" thickBot="1">
      <c r="A16" s="413"/>
      <c r="B16" s="466" t="s">
        <v>109</v>
      </c>
      <c r="C16" s="912">
        <f>'Pagi--Produksi'!E16</f>
        <v>460571</v>
      </c>
      <c r="D16" s="912">
        <f>C16</f>
        <v>460571</v>
      </c>
      <c r="E16" s="912">
        <v>460763</v>
      </c>
      <c r="F16" s="340"/>
      <c r="G16" s="340"/>
      <c r="H16" s="341"/>
      <c r="I16" s="341"/>
      <c r="J16" s="434"/>
      <c r="K16" s="401"/>
      <c r="L16" s="322"/>
      <c r="M16" s="322"/>
      <c r="N16" s="322"/>
      <c r="O16" s="322"/>
    </row>
    <row r="17" spans="1:18" ht="15" customHeight="1" thickBot="1">
      <c r="A17" s="413"/>
      <c r="B17" s="399"/>
      <c r="C17" s="395"/>
      <c r="D17" s="395"/>
      <c r="E17" s="395"/>
      <c r="F17" s="399"/>
      <c r="G17" s="399"/>
      <c r="H17" s="395"/>
      <c r="I17" s="395"/>
      <c r="J17" s="399"/>
      <c r="K17" s="401"/>
      <c r="L17" s="322"/>
      <c r="M17" s="322"/>
      <c r="N17" s="322"/>
      <c r="O17" s="322"/>
      <c r="P17" s="124"/>
      <c r="Q17" s="124"/>
      <c r="R17" s="124"/>
    </row>
    <row r="18" spans="1:18" ht="16.5" thickBot="1">
      <c r="A18" s="413"/>
      <c r="B18" s="1424" t="s">
        <v>110</v>
      </c>
      <c r="C18" s="1418" t="s">
        <v>198</v>
      </c>
      <c r="D18" s="1419"/>
      <c r="E18" s="1453" t="s">
        <v>708</v>
      </c>
      <c r="F18" s="1454"/>
      <c r="G18" s="449"/>
      <c r="H18" s="399"/>
      <c r="I18" s="399"/>
      <c r="J18" s="399"/>
      <c r="K18" s="435"/>
      <c r="L18" s="322"/>
      <c r="M18" s="322"/>
      <c r="N18" s="322"/>
      <c r="O18" s="322"/>
      <c r="P18" s="124"/>
      <c r="Q18" s="124"/>
      <c r="R18" s="124"/>
    </row>
    <row r="19" spans="1:18" ht="16.5" thickBot="1">
      <c r="A19" s="413"/>
      <c r="B19" s="1425"/>
      <c r="C19" s="313" t="s">
        <v>197</v>
      </c>
      <c r="D19" s="313" t="s">
        <v>112</v>
      </c>
      <c r="E19" s="313" t="s">
        <v>111</v>
      </c>
      <c r="F19" s="313" t="s">
        <v>112</v>
      </c>
      <c r="G19" s="450"/>
      <c r="H19" s="438"/>
      <c r="I19" s="438"/>
      <c r="J19" s="399"/>
      <c r="K19" s="436"/>
      <c r="L19" s="164"/>
      <c r="M19" s="164"/>
      <c r="N19" s="164"/>
      <c r="O19" s="164"/>
      <c r="P19" s="128"/>
      <c r="Q19" s="124"/>
      <c r="R19" s="124"/>
    </row>
    <row r="20" spans="1:18" ht="15.75">
      <c r="A20" s="413"/>
      <c r="B20" s="464" t="s">
        <v>113</v>
      </c>
      <c r="C20" s="1430" t="s">
        <v>1469</v>
      </c>
      <c r="D20" s="1431"/>
      <c r="E20" s="1430" t="s">
        <v>1455</v>
      </c>
      <c r="F20" s="1431"/>
      <c r="G20" s="452"/>
      <c r="H20" s="399"/>
      <c r="I20" s="399"/>
      <c r="J20" s="399"/>
      <c r="K20" s="436"/>
      <c r="L20" s="164"/>
      <c r="M20" s="164"/>
      <c r="N20" s="164"/>
      <c r="O20" s="352"/>
      <c r="P20" s="129"/>
      <c r="Q20" s="130"/>
      <c r="R20" s="130"/>
    </row>
    <row r="21" spans="1:18" ht="15.75">
      <c r="A21" s="406"/>
      <c r="B21" s="465" t="s">
        <v>114</v>
      </c>
      <c r="C21" s="1432">
        <v>4.2389999999999999</v>
      </c>
      <c r="D21" s="1433"/>
      <c r="E21" s="1432" t="s">
        <v>1456</v>
      </c>
      <c r="F21" s="1433"/>
      <c r="G21" s="451"/>
      <c r="H21" s="424"/>
      <c r="I21" s="424"/>
      <c r="J21" s="424"/>
      <c r="K21" s="436"/>
      <c r="L21" s="164"/>
      <c r="M21" s="164"/>
      <c r="N21" s="164"/>
      <c r="O21" s="352"/>
      <c r="P21" s="137"/>
      <c r="Q21" s="137"/>
      <c r="R21" s="137"/>
    </row>
    <row r="22" spans="1:18" ht="18.75">
      <c r="A22" s="406"/>
      <c r="B22" s="465" t="s">
        <v>131</v>
      </c>
      <c r="C22" s="588">
        <v>2.1</v>
      </c>
      <c r="D22" s="588">
        <v>2.1</v>
      </c>
      <c r="E22" s="588">
        <v>3.1</v>
      </c>
      <c r="F22" s="588">
        <v>3.14</v>
      </c>
      <c r="G22" s="451"/>
      <c r="H22" s="424"/>
      <c r="I22" s="424"/>
      <c r="J22" s="424"/>
      <c r="K22" s="436"/>
      <c r="L22" s="164"/>
      <c r="M22" s="164"/>
      <c r="N22" s="164"/>
      <c r="O22" s="352"/>
      <c r="P22" s="137"/>
      <c r="Q22" s="137"/>
      <c r="R22" s="137"/>
    </row>
    <row r="23" spans="1:18" ht="18.75">
      <c r="A23" s="406"/>
      <c r="B23" s="465" t="s">
        <v>132</v>
      </c>
      <c r="C23" s="588" t="s">
        <v>380</v>
      </c>
      <c r="D23" s="588">
        <v>1.67</v>
      </c>
      <c r="E23" s="588" t="s">
        <v>380</v>
      </c>
      <c r="F23" s="439">
        <v>1.99</v>
      </c>
      <c r="G23" s="451"/>
      <c r="H23" s="424"/>
      <c r="I23" s="424"/>
      <c r="J23" s="424"/>
      <c r="K23" s="436"/>
      <c r="L23" s="164"/>
      <c r="M23" s="164"/>
      <c r="N23" s="164"/>
      <c r="O23" s="352"/>
      <c r="P23" s="137"/>
      <c r="Q23" s="137"/>
      <c r="R23" s="137"/>
    </row>
    <row r="24" spans="1:18" ht="15.75">
      <c r="A24" s="406"/>
      <c r="B24" s="465" t="s">
        <v>115</v>
      </c>
      <c r="C24" s="439">
        <v>8.3699999999999992</v>
      </c>
      <c r="D24" s="439">
        <v>8.3000000000000007</v>
      </c>
      <c r="E24" s="439">
        <v>7.85</v>
      </c>
      <c r="F24" s="439">
        <v>7.96</v>
      </c>
      <c r="G24" s="451"/>
      <c r="H24" s="424"/>
      <c r="I24" s="424"/>
      <c r="J24" s="424"/>
      <c r="K24" s="436"/>
      <c r="L24" s="164"/>
      <c r="M24" s="164"/>
      <c r="N24" s="164"/>
      <c r="O24" s="352"/>
      <c r="P24" s="137"/>
      <c r="Q24" s="137"/>
      <c r="R24" s="137"/>
    </row>
    <row r="25" spans="1:18" ht="15.75" customHeight="1">
      <c r="A25" s="406"/>
      <c r="B25" s="465" t="s">
        <v>116</v>
      </c>
      <c r="C25" s="588" t="s">
        <v>380</v>
      </c>
      <c r="D25" s="439">
        <v>1.79</v>
      </c>
      <c r="E25" s="588" t="s">
        <v>380</v>
      </c>
      <c r="F25" s="439">
        <v>2.27</v>
      </c>
      <c r="G25" s="237"/>
      <c r="H25" s="424"/>
      <c r="I25" s="424"/>
      <c r="J25" s="424"/>
      <c r="K25" s="436"/>
      <c r="L25" s="164"/>
      <c r="M25" s="164"/>
      <c r="N25" s="352"/>
      <c r="O25" s="352"/>
      <c r="P25" s="137"/>
      <c r="Q25" s="137"/>
      <c r="R25" s="137"/>
    </row>
    <row r="26" spans="1:18" ht="15.75" customHeight="1" thickBot="1">
      <c r="A26" s="406"/>
      <c r="B26" s="466" t="s">
        <v>117</v>
      </c>
      <c r="C26" s="573">
        <v>3.63</v>
      </c>
      <c r="D26" s="573">
        <v>3.63</v>
      </c>
      <c r="E26" s="573">
        <v>3.577</v>
      </c>
      <c r="F26" s="573">
        <v>3.6150000000000002</v>
      </c>
      <c r="G26" s="237"/>
      <c r="H26" s="424"/>
      <c r="I26" s="424"/>
      <c r="J26" s="424"/>
      <c r="K26" s="408"/>
      <c r="L26" s="137"/>
      <c r="M26" s="137"/>
      <c r="N26" s="138"/>
      <c r="O26" s="138"/>
      <c r="P26" s="137"/>
      <c r="Q26" s="137"/>
      <c r="R26" s="137"/>
    </row>
    <row r="27" spans="1:18" ht="15" customHeight="1" thickBot="1">
      <c r="A27" s="406"/>
      <c r="B27" s="407"/>
      <c r="C27" s="589"/>
      <c r="D27" s="943"/>
      <c r="E27" s="911"/>
      <c r="F27" s="251"/>
      <c r="G27" s="407"/>
      <c r="H27" s="427" t="s">
        <v>9</v>
      </c>
      <c r="I27" s="427"/>
      <c r="J27" s="427"/>
      <c r="K27" s="428"/>
      <c r="L27" s="137"/>
      <c r="M27" s="137"/>
      <c r="N27" s="1443"/>
      <c r="O27" s="1443"/>
      <c r="P27" s="137"/>
      <c r="Q27" s="137"/>
      <c r="R27" s="137"/>
    </row>
    <row r="28" spans="1:18" ht="16.5" thickBot="1">
      <c r="A28" s="406"/>
      <c r="B28" s="1420" t="s">
        <v>124</v>
      </c>
      <c r="C28" s="1418" t="s">
        <v>125</v>
      </c>
      <c r="D28" s="1442"/>
      <c r="E28" s="1419"/>
      <c r="F28" s="453"/>
      <c r="G28" s="425"/>
      <c r="H28" s="1447" t="s">
        <v>141</v>
      </c>
      <c r="I28" s="1440" t="s">
        <v>142</v>
      </c>
      <c r="J28" s="1449"/>
      <c r="K28" s="457"/>
      <c r="L28" s="137"/>
      <c r="M28" s="137"/>
      <c r="N28" s="1443"/>
      <c r="O28" s="1443"/>
      <c r="P28" s="137"/>
      <c r="Q28" s="137"/>
      <c r="R28" s="137"/>
    </row>
    <row r="29" spans="1:18" ht="16.5" thickBot="1">
      <c r="A29" s="406"/>
      <c r="B29" s="1421"/>
      <c r="C29" s="313" t="s">
        <v>10</v>
      </c>
      <c r="D29" s="313" t="s">
        <v>133</v>
      </c>
      <c r="E29" s="555" t="s">
        <v>176</v>
      </c>
      <c r="F29" s="238"/>
      <c r="G29" s="326"/>
      <c r="H29" s="1448"/>
      <c r="I29" s="1441"/>
      <c r="J29" s="1450"/>
      <c r="K29" s="457"/>
      <c r="L29" s="137"/>
      <c r="M29" s="139"/>
      <c r="N29" s="1443"/>
      <c r="O29" s="1443"/>
      <c r="P29" s="137"/>
      <c r="Q29" s="137"/>
      <c r="R29" s="137"/>
    </row>
    <row r="30" spans="1:18" ht="16.5" customHeight="1">
      <c r="A30" s="406"/>
      <c r="B30" s="482" t="s">
        <v>126</v>
      </c>
      <c r="C30" s="554">
        <v>2.4500000000000002</v>
      </c>
      <c r="D30" s="554">
        <v>2.4500000000000002</v>
      </c>
      <c r="E30" s="554">
        <v>2.4500000000000002</v>
      </c>
      <c r="F30" s="251"/>
      <c r="G30" s="430"/>
      <c r="H30" s="397" t="s">
        <v>126</v>
      </c>
      <c r="I30" s="420">
        <f>13.9*1000*(D30-E30)</f>
        <v>0</v>
      </c>
      <c r="J30" s="421" t="s">
        <v>146</v>
      </c>
      <c r="K30" s="430"/>
      <c r="L30" s="137"/>
      <c r="M30" s="140"/>
      <c r="N30" s="140"/>
      <c r="O30" s="140"/>
      <c r="P30" s="137"/>
      <c r="Q30" s="137"/>
      <c r="R30" s="137"/>
    </row>
    <row r="31" spans="1:18" ht="18.75" customHeight="1">
      <c r="A31" s="406"/>
      <c r="B31" s="483" t="s">
        <v>127</v>
      </c>
      <c r="C31" s="588">
        <v>2.1</v>
      </c>
      <c r="D31" s="588">
        <v>2.1</v>
      </c>
      <c r="E31" s="588">
        <v>2.39</v>
      </c>
      <c r="F31" s="251"/>
      <c r="G31" s="400"/>
      <c r="H31" s="440" t="s">
        <v>127</v>
      </c>
      <c r="I31" s="441">
        <f>13.9*1000*(D31-E31)</f>
        <v>-4031.0000000000005</v>
      </c>
      <c r="J31" s="442" t="s">
        <v>146</v>
      </c>
      <c r="K31" s="430"/>
      <c r="L31" s="137"/>
      <c r="M31" s="137"/>
      <c r="N31" s="137"/>
      <c r="O31" s="137"/>
      <c r="P31" s="137"/>
      <c r="Q31" s="137"/>
      <c r="R31" s="137"/>
    </row>
    <row r="32" spans="1:18" ht="16.5" thickBot="1">
      <c r="A32" s="406"/>
      <c r="B32" s="483" t="s">
        <v>128</v>
      </c>
      <c r="C32" s="588">
        <v>2.7</v>
      </c>
      <c r="D32" s="588">
        <v>2.7</v>
      </c>
      <c r="E32" s="588">
        <v>2.7</v>
      </c>
      <c r="F32" s="251"/>
      <c r="G32" s="426"/>
      <c r="H32" s="443" t="s">
        <v>128</v>
      </c>
      <c r="I32" s="444">
        <f>13.9*1000*(D32-E32)</f>
        <v>0</v>
      </c>
      <c r="J32" s="445" t="s">
        <v>146</v>
      </c>
      <c r="K32" s="430"/>
      <c r="L32" s="137"/>
      <c r="M32" s="137"/>
      <c r="N32" s="137"/>
      <c r="O32" s="137"/>
      <c r="P32" s="137"/>
      <c r="Q32" s="137"/>
      <c r="R32" s="137"/>
    </row>
    <row r="33" spans="1:18" ht="16.5" thickBot="1">
      <c r="A33" s="406"/>
      <c r="B33" s="483" t="s">
        <v>149</v>
      </c>
      <c r="C33" s="588">
        <v>0.85</v>
      </c>
      <c r="D33" s="588">
        <v>0.85</v>
      </c>
      <c r="E33" s="588">
        <v>0.85</v>
      </c>
      <c r="F33" s="251"/>
      <c r="G33" s="400"/>
      <c r="H33" s="402" t="s">
        <v>143</v>
      </c>
      <c r="I33" s="422">
        <f>SUM(I30:I32)</f>
        <v>-4031.0000000000005</v>
      </c>
      <c r="J33" s="423" t="s">
        <v>146</v>
      </c>
      <c r="K33" s="398"/>
      <c r="L33" s="137"/>
      <c r="M33" s="137"/>
      <c r="N33" s="137"/>
      <c r="O33" s="137"/>
      <c r="P33" s="137"/>
      <c r="Q33" s="137"/>
      <c r="R33" s="137"/>
    </row>
    <row r="34" spans="1:18" ht="16.5" thickBot="1">
      <c r="A34" s="406"/>
      <c r="B34" s="484" t="s">
        <v>129</v>
      </c>
      <c r="C34" s="961">
        <v>0.84</v>
      </c>
      <c r="D34" s="961">
        <v>0.84</v>
      </c>
      <c r="E34" s="961">
        <v>0.84</v>
      </c>
      <c r="F34" s="251"/>
      <c r="G34" s="407"/>
      <c r="H34" s="400"/>
      <c r="I34" s="400"/>
      <c r="J34" s="407"/>
      <c r="K34" s="408"/>
      <c r="L34" s="137"/>
      <c r="M34" s="137"/>
      <c r="N34" s="137"/>
      <c r="O34" s="137"/>
      <c r="P34" s="137"/>
      <c r="Q34" s="137"/>
      <c r="R34" s="137"/>
    </row>
    <row r="35" spans="1:18" ht="12.75" customHeight="1" thickBot="1">
      <c r="A35" s="406"/>
      <c r="B35" s="424"/>
      <c r="C35" s="395"/>
      <c r="D35" s="960"/>
      <c r="E35" s="959"/>
      <c r="F35" s="251"/>
      <c r="G35" s="407"/>
      <c r="H35" s="400"/>
      <c r="I35" s="400"/>
      <c r="J35" s="407"/>
      <c r="K35" s="408"/>
      <c r="L35" s="137"/>
      <c r="M35" s="137"/>
      <c r="N35" s="137"/>
      <c r="O35" s="141"/>
      <c r="P35" s="137"/>
      <c r="Q35" s="137"/>
      <c r="R35" s="137"/>
    </row>
    <row r="36" spans="1:18" ht="15.75">
      <c r="A36" s="414"/>
      <c r="B36" s="1420" t="s">
        <v>150</v>
      </c>
      <c r="C36" s="1451" t="s">
        <v>151</v>
      </c>
      <c r="D36" s="1452"/>
      <c r="E36" s="1451" t="s">
        <v>152</v>
      </c>
      <c r="F36" s="1452"/>
      <c r="G36" s="450"/>
      <c r="H36" s="415" t="s">
        <v>144</v>
      </c>
      <c r="I36" s="415"/>
      <c r="J36" s="407"/>
      <c r="K36" s="408"/>
      <c r="L36" s="137"/>
      <c r="M36" s="137"/>
      <c r="N36" s="137"/>
      <c r="O36" s="137"/>
      <c r="P36" s="137"/>
      <c r="Q36" s="137"/>
      <c r="R36" s="137"/>
    </row>
    <row r="37" spans="1:18" ht="16.5" thickBot="1">
      <c r="A37" s="406"/>
      <c r="B37" s="1421"/>
      <c r="C37" s="957" t="s">
        <v>98</v>
      </c>
      <c r="D37" s="957" t="s">
        <v>148</v>
      </c>
      <c r="E37" s="957" t="s">
        <v>98</v>
      </c>
      <c r="F37" s="957" t="s">
        <v>148</v>
      </c>
      <c r="G37" s="450"/>
      <c r="H37" s="407" t="s">
        <v>145</v>
      </c>
      <c r="I37" s="407"/>
      <c r="J37" s="407"/>
      <c r="K37" s="408"/>
      <c r="L37" s="137"/>
      <c r="M37" s="137"/>
      <c r="N37" s="137"/>
      <c r="O37" s="137"/>
      <c r="P37" s="137"/>
      <c r="Q37" s="137"/>
      <c r="R37" s="137"/>
    </row>
    <row r="38" spans="1:18" ht="15.75">
      <c r="A38" s="406"/>
      <c r="B38" s="482" t="s">
        <v>153</v>
      </c>
      <c r="C38" s="811">
        <v>1700</v>
      </c>
      <c r="D38" s="811">
        <v>1700</v>
      </c>
      <c r="E38" s="811" t="s">
        <v>919</v>
      </c>
      <c r="F38" s="811" t="s">
        <v>919</v>
      </c>
      <c r="G38" s="455"/>
      <c r="H38" s="416"/>
      <c r="I38" s="416"/>
      <c r="J38" s="416"/>
      <c r="K38" s="408"/>
      <c r="L38" s="137"/>
      <c r="M38" s="137"/>
      <c r="N38" s="137"/>
      <c r="O38" s="137"/>
      <c r="P38" s="137"/>
      <c r="Q38" s="137"/>
      <c r="R38" s="137"/>
    </row>
    <row r="39" spans="1:18" ht="15.75">
      <c r="A39" s="406"/>
      <c r="B39" s="483" t="s">
        <v>154</v>
      </c>
      <c r="C39" s="812">
        <v>166</v>
      </c>
      <c r="D39" s="812">
        <v>166</v>
      </c>
      <c r="E39" s="812" t="s">
        <v>920</v>
      </c>
      <c r="F39" s="812" t="s">
        <v>920</v>
      </c>
      <c r="G39" s="455"/>
      <c r="H39" s="416"/>
      <c r="I39" s="416"/>
      <c r="J39" s="416"/>
      <c r="K39" s="408"/>
      <c r="L39" s="142"/>
      <c r="M39" s="137"/>
      <c r="N39" s="137"/>
      <c r="O39" s="137"/>
      <c r="P39" s="137"/>
      <c r="Q39" s="137"/>
      <c r="R39" s="137"/>
    </row>
    <row r="40" spans="1:18" ht="15.75">
      <c r="A40" s="406"/>
      <c r="B40" s="483" t="s">
        <v>564</v>
      </c>
      <c r="C40" s="812">
        <v>0.6</v>
      </c>
      <c r="D40" s="812">
        <v>0.8</v>
      </c>
      <c r="E40" s="812" t="s">
        <v>921</v>
      </c>
      <c r="F40" s="812" t="s">
        <v>921</v>
      </c>
      <c r="G40" s="455"/>
      <c r="H40" s="417"/>
      <c r="I40" s="417"/>
      <c r="J40" s="417"/>
      <c r="K40" s="418"/>
      <c r="L40" s="315"/>
      <c r="M40" s="137"/>
      <c r="N40" s="137"/>
      <c r="O40" s="137"/>
      <c r="P40" s="137"/>
      <c r="Q40" s="137"/>
      <c r="R40" s="137"/>
    </row>
    <row r="41" spans="1:18" ht="15.75">
      <c r="A41" s="406"/>
      <c r="B41" s="483" t="s">
        <v>156</v>
      </c>
      <c r="C41" s="812">
        <v>84</v>
      </c>
      <c r="D41" s="812">
        <v>77</v>
      </c>
      <c r="E41" s="812" t="s">
        <v>922</v>
      </c>
      <c r="F41" s="812" t="s">
        <v>922</v>
      </c>
      <c r="G41" s="455"/>
      <c r="H41" s="419"/>
      <c r="I41" s="419"/>
      <c r="J41" s="417"/>
      <c r="K41" s="408"/>
      <c r="L41" s="137"/>
      <c r="M41" s="137"/>
      <c r="N41" s="137"/>
      <c r="O41" s="137"/>
      <c r="P41" s="137"/>
      <c r="Q41" s="137"/>
      <c r="R41" s="137"/>
    </row>
    <row r="42" spans="1:18" ht="15.75">
      <c r="A42" s="406"/>
      <c r="B42" s="483" t="s">
        <v>157</v>
      </c>
      <c r="C42" s="447" t="s">
        <v>380</v>
      </c>
      <c r="D42" s="447" t="s">
        <v>380</v>
      </c>
      <c r="E42" s="447" t="s">
        <v>380</v>
      </c>
      <c r="F42" s="447" t="s">
        <v>380</v>
      </c>
      <c r="G42" s="238"/>
      <c r="H42" s="417"/>
      <c r="I42" s="417"/>
      <c r="J42" s="417"/>
      <c r="K42" s="408"/>
      <c r="L42" s="137"/>
      <c r="M42" s="137"/>
      <c r="N42" s="137"/>
      <c r="O42" s="137"/>
      <c r="P42" s="137"/>
      <c r="Q42" s="137"/>
      <c r="R42" s="137"/>
    </row>
    <row r="43" spans="1:18" ht="15.75">
      <c r="A43" s="406"/>
      <c r="B43" s="483" t="s">
        <v>158</v>
      </c>
      <c r="C43" s="446">
        <v>4.0999999999999996</v>
      </c>
      <c r="D43" s="446">
        <v>4.0999999999999996</v>
      </c>
      <c r="E43" s="814" t="s">
        <v>13</v>
      </c>
      <c r="F43" s="814" t="s">
        <v>13</v>
      </c>
      <c r="G43" s="455"/>
      <c r="H43" s="419"/>
      <c r="I43" s="419"/>
      <c r="J43" s="417"/>
      <c r="K43" s="408"/>
      <c r="L43" s="137"/>
      <c r="M43" s="137"/>
      <c r="N43" s="137"/>
      <c r="O43" s="137"/>
      <c r="P43" s="137"/>
      <c r="Q43" s="137"/>
      <c r="R43" s="137"/>
    </row>
    <row r="44" spans="1:18" ht="15.75">
      <c r="A44" s="406"/>
      <c r="B44" s="483" t="s">
        <v>175</v>
      </c>
      <c r="C44" s="448">
        <v>40</v>
      </c>
      <c r="D44" s="448">
        <v>45</v>
      </c>
      <c r="E44" s="814" t="s">
        <v>919</v>
      </c>
      <c r="F44" s="814" t="s">
        <v>919</v>
      </c>
      <c r="G44" s="456"/>
      <c r="H44" s="419"/>
      <c r="I44" s="419"/>
      <c r="J44" s="417"/>
      <c r="K44" s="408"/>
      <c r="L44" s="137"/>
      <c r="M44" s="137"/>
      <c r="N44" s="137"/>
      <c r="O44" s="137"/>
      <c r="P44" s="137"/>
      <c r="Q44" s="137"/>
      <c r="R44" s="137"/>
    </row>
    <row r="45" spans="1:18" ht="16.5" thickBot="1">
      <c r="A45" s="406"/>
      <c r="B45" s="485" t="s">
        <v>159</v>
      </c>
      <c r="C45" s="665">
        <v>0</v>
      </c>
      <c r="D45" s="665">
        <v>0</v>
      </c>
      <c r="E45" s="815" t="s">
        <v>918</v>
      </c>
      <c r="F45" s="815" t="s">
        <v>918</v>
      </c>
      <c r="G45" s="456"/>
      <c r="H45" s="407"/>
      <c r="I45" s="407"/>
      <c r="J45" s="407"/>
      <c r="K45" s="408"/>
      <c r="L45" s="137"/>
      <c r="M45" s="137"/>
      <c r="N45" s="137"/>
      <c r="O45" s="137"/>
      <c r="P45" s="137"/>
      <c r="Q45" s="137"/>
      <c r="R45" s="137"/>
    </row>
    <row r="46" spans="1:18" ht="16.5" thickBot="1">
      <c r="A46" s="409"/>
      <c r="B46" s="411"/>
      <c r="C46" s="411"/>
      <c r="D46" s="411"/>
      <c r="E46" s="411"/>
      <c r="F46" s="411"/>
      <c r="G46" s="411"/>
      <c r="H46" s="410"/>
      <c r="I46" s="410"/>
      <c r="J46" s="410"/>
      <c r="K46" s="412"/>
      <c r="L46" s="137"/>
      <c r="M46" s="137"/>
      <c r="N46" s="137"/>
      <c r="O46" s="137"/>
      <c r="P46" s="137"/>
      <c r="Q46" s="137"/>
      <c r="R46" s="137"/>
    </row>
    <row r="47" spans="1:18" ht="15.75">
      <c r="A47" s="403"/>
      <c r="B47" s="458" t="s">
        <v>206</v>
      </c>
      <c r="C47" s="394"/>
      <c r="D47" s="394"/>
      <c r="E47" s="394"/>
      <c r="F47" s="394"/>
      <c r="G47" s="394"/>
      <c r="H47" s="404"/>
      <c r="I47" s="404"/>
      <c r="J47" s="404"/>
      <c r="K47" s="405"/>
      <c r="L47" s="137"/>
      <c r="M47" s="137"/>
      <c r="N47" s="137"/>
      <c r="O47" s="137"/>
      <c r="P47" s="137"/>
      <c r="Q47" s="137"/>
      <c r="R47" s="137"/>
    </row>
    <row r="48" spans="1:18" ht="15.75">
      <c r="A48" s="406"/>
      <c r="B48" s="460" t="s">
        <v>1462</v>
      </c>
      <c r="C48" s="400"/>
      <c r="D48" s="400"/>
      <c r="E48" s="400"/>
      <c r="F48" s="400"/>
      <c r="G48" s="400"/>
      <c r="H48" s="407"/>
      <c r="I48" s="407"/>
      <c r="J48" s="407"/>
      <c r="K48" s="408"/>
      <c r="L48" s="137"/>
      <c r="M48" s="137"/>
      <c r="N48" s="137"/>
      <c r="O48" s="137"/>
      <c r="P48" s="137"/>
      <c r="Q48" s="137"/>
      <c r="R48" s="137"/>
    </row>
    <row r="49" spans="1:18" ht="16.5" thickBot="1">
      <c r="A49" s="409"/>
      <c r="B49" s="459" t="s">
        <v>1461</v>
      </c>
      <c r="C49" s="410"/>
      <c r="D49" s="410"/>
      <c r="E49" s="411"/>
      <c r="F49" s="411"/>
      <c r="G49" s="411"/>
      <c r="H49" s="410"/>
      <c r="I49" s="410"/>
      <c r="J49" s="410"/>
      <c r="K49" s="412"/>
      <c r="L49" s="137"/>
      <c r="M49" s="137"/>
      <c r="N49" s="137"/>
      <c r="O49" s="137"/>
      <c r="P49" s="137"/>
      <c r="Q49" s="137"/>
      <c r="R49" s="137"/>
    </row>
    <row r="50" spans="1:18" ht="15.75">
      <c r="A50" s="137"/>
      <c r="B50" s="137"/>
      <c r="C50" s="137"/>
      <c r="D50" s="137"/>
      <c r="E50" s="137"/>
      <c r="F50" s="137"/>
      <c r="G50" s="137"/>
      <c r="H50" s="280"/>
      <c r="I50" s="280"/>
      <c r="J50" s="280"/>
      <c r="K50" s="137"/>
      <c r="L50" s="137"/>
      <c r="M50" s="137"/>
      <c r="N50" s="137"/>
      <c r="O50" s="137"/>
      <c r="P50" s="137"/>
      <c r="Q50" s="137"/>
      <c r="R50" s="137"/>
    </row>
    <row r="51" spans="1:18" ht="15.7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</row>
    <row r="52" spans="1:18" ht="15.7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</row>
    <row r="53" spans="1:18" ht="15.7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</row>
    <row r="54" spans="1:18" ht="15.7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</row>
    <row r="55" spans="1:18" ht="15.7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</row>
    <row r="56" spans="1:18" ht="15.7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</row>
    <row r="57" spans="1:18" ht="15.7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spans="1:18" ht="15.7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spans="1:18" ht="15.7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</row>
    <row r="60" spans="1:18" ht="15.7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</row>
  </sheetData>
  <mergeCells count="27">
    <mergeCell ref="A1:K1"/>
    <mergeCell ref="A2:K2"/>
    <mergeCell ref="A3:K3"/>
    <mergeCell ref="B5:J5"/>
    <mergeCell ref="B6:B7"/>
    <mergeCell ref="C6:E6"/>
    <mergeCell ref="H7:I7"/>
    <mergeCell ref="H9:I9"/>
    <mergeCell ref="H11:I11"/>
    <mergeCell ref="H13:I13"/>
    <mergeCell ref="B18:B19"/>
    <mergeCell ref="C18:D18"/>
    <mergeCell ref="E18:F18"/>
    <mergeCell ref="N29:O29"/>
    <mergeCell ref="C36:D36"/>
    <mergeCell ref="B36:B37"/>
    <mergeCell ref="C20:D20"/>
    <mergeCell ref="E21:F21"/>
    <mergeCell ref="N27:O27"/>
    <mergeCell ref="B28:B29"/>
    <mergeCell ref="C28:E28"/>
    <mergeCell ref="H28:H29"/>
    <mergeCell ref="I28:J29"/>
    <mergeCell ref="N28:O28"/>
    <mergeCell ref="C21:D21"/>
    <mergeCell ref="E20:F20"/>
    <mergeCell ref="E36:F36"/>
  </mergeCells>
  <pageMargins left="0.7" right="0.7" top="0.75" bottom="0.75" header="0.3" footer="0.3"/>
  <pageSetup paperSize="9" scale="54" orientation="portrait" horizontalDpi="4294967293" r:id="rId1"/>
  <colBreaks count="1" manualBreakCount="1">
    <brk id="1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1:AQ60"/>
  <sheetViews>
    <sheetView tabSelected="1" view="pageBreakPreview" topLeftCell="A7" zoomScale="85" zoomScaleNormal="10" zoomScaleSheetLayoutView="85" workbookViewId="0">
      <selection activeCell="E50" sqref="E50"/>
    </sheetView>
  </sheetViews>
  <sheetFormatPr defaultRowHeight="15"/>
  <cols>
    <col min="1" max="1" width="2.7109375" style="64" customWidth="1"/>
    <col min="2" max="2" width="36.28515625" style="64" customWidth="1"/>
    <col min="3" max="6" width="15.7109375" style="64" customWidth="1"/>
    <col min="7" max="7" width="3.7109375" style="64" customWidth="1"/>
    <col min="8" max="8" width="15.7109375" style="64" customWidth="1"/>
    <col min="9" max="9" width="24.28515625" style="64" customWidth="1"/>
    <col min="10" max="10" width="13" style="64" customWidth="1"/>
    <col min="11" max="11" width="2.7109375" style="64" customWidth="1"/>
    <col min="12" max="12" width="34.28515625" style="64" customWidth="1"/>
    <col min="13" max="13" width="14.140625" style="64" customWidth="1"/>
    <col min="14" max="14" width="15.28515625" style="64" customWidth="1"/>
    <col min="15" max="15" width="14" style="64" customWidth="1"/>
    <col min="16" max="16" width="20.42578125" style="64" bestFit="1" customWidth="1"/>
    <col min="17" max="47" width="9.140625" style="64"/>
    <col min="48" max="48" width="1.42578125" style="64" customWidth="1"/>
    <col min="49" max="258" width="9.140625" style="64"/>
    <col min="259" max="259" width="6" style="64" customWidth="1"/>
    <col min="260" max="260" width="25.28515625" style="64" bestFit="1" customWidth="1"/>
    <col min="261" max="264" width="15.7109375" style="64" customWidth="1"/>
    <col min="265" max="265" width="37.28515625" style="64" bestFit="1" customWidth="1"/>
    <col min="266" max="268" width="10.7109375" style="64" customWidth="1"/>
    <col min="269" max="269" width="25.28515625" style="64" bestFit="1" customWidth="1"/>
    <col min="270" max="270" width="17" style="64" bestFit="1" customWidth="1"/>
    <col min="271" max="271" width="25.28515625" style="64" bestFit="1" customWidth="1"/>
    <col min="272" max="272" width="20.42578125" style="64" bestFit="1" customWidth="1"/>
    <col min="273" max="514" width="9.140625" style="64"/>
    <col min="515" max="515" width="6" style="64" customWidth="1"/>
    <col min="516" max="516" width="25.28515625" style="64" bestFit="1" customWidth="1"/>
    <col min="517" max="520" width="15.7109375" style="64" customWidth="1"/>
    <col min="521" max="521" width="37.28515625" style="64" bestFit="1" customWidth="1"/>
    <col min="522" max="524" width="10.7109375" style="64" customWidth="1"/>
    <col min="525" max="525" width="25.28515625" style="64" bestFit="1" customWidth="1"/>
    <col min="526" max="526" width="17" style="64" bestFit="1" customWidth="1"/>
    <col min="527" max="527" width="25.28515625" style="64" bestFit="1" customWidth="1"/>
    <col min="528" max="528" width="20.42578125" style="64" bestFit="1" customWidth="1"/>
    <col min="529" max="770" width="9.140625" style="64"/>
    <col min="771" max="771" width="6" style="64" customWidth="1"/>
    <col min="772" max="772" width="25.28515625" style="64" bestFit="1" customWidth="1"/>
    <col min="773" max="776" width="15.7109375" style="64" customWidth="1"/>
    <col min="777" max="777" width="37.28515625" style="64" bestFit="1" customWidth="1"/>
    <col min="778" max="780" width="10.7109375" style="64" customWidth="1"/>
    <col min="781" max="781" width="25.28515625" style="64" bestFit="1" customWidth="1"/>
    <col min="782" max="782" width="17" style="64" bestFit="1" customWidth="1"/>
    <col min="783" max="783" width="25.28515625" style="64" bestFit="1" customWidth="1"/>
    <col min="784" max="784" width="20.42578125" style="64" bestFit="1" customWidth="1"/>
    <col min="785" max="1026" width="9.140625" style="64"/>
    <col min="1027" max="1027" width="6" style="64" customWidth="1"/>
    <col min="1028" max="1028" width="25.28515625" style="64" bestFit="1" customWidth="1"/>
    <col min="1029" max="1032" width="15.7109375" style="64" customWidth="1"/>
    <col min="1033" max="1033" width="37.28515625" style="64" bestFit="1" customWidth="1"/>
    <col min="1034" max="1036" width="10.7109375" style="64" customWidth="1"/>
    <col min="1037" max="1037" width="25.28515625" style="64" bestFit="1" customWidth="1"/>
    <col min="1038" max="1038" width="17" style="64" bestFit="1" customWidth="1"/>
    <col min="1039" max="1039" width="25.28515625" style="64" bestFit="1" customWidth="1"/>
    <col min="1040" max="1040" width="20.42578125" style="64" bestFit="1" customWidth="1"/>
    <col min="1041" max="1282" width="9.140625" style="64"/>
    <col min="1283" max="1283" width="6" style="64" customWidth="1"/>
    <col min="1284" max="1284" width="25.28515625" style="64" bestFit="1" customWidth="1"/>
    <col min="1285" max="1288" width="15.7109375" style="64" customWidth="1"/>
    <col min="1289" max="1289" width="37.28515625" style="64" bestFit="1" customWidth="1"/>
    <col min="1290" max="1292" width="10.7109375" style="64" customWidth="1"/>
    <col min="1293" max="1293" width="25.28515625" style="64" bestFit="1" customWidth="1"/>
    <col min="1294" max="1294" width="17" style="64" bestFit="1" customWidth="1"/>
    <col min="1295" max="1295" width="25.28515625" style="64" bestFit="1" customWidth="1"/>
    <col min="1296" max="1296" width="20.42578125" style="64" bestFit="1" customWidth="1"/>
    <col min="1297" max="1538" width="9.140625" style="64"/>
    <col min="1539" max="1539" width="6" style="64" customWidth="1"/>
    <col min="1540" max="1540" width="25.28515625" style="64" bestFit="1" customWidth="1"/>
    <col min="1541" max="1544" width="15.7109375" style="64" customWidth="1"/>
    <col min="1545" max="1545" width="37.28515625" style="64" bestFit="1" customWidth="1"/>
    <col min="1546" max="1548" width="10.7109375" style="64" customWidth="1"/>
    <col min="1549" max="1549" width="25.28515625" style="64" bestFit="1" customWidth="1"/>
    <col min="1550" max="1550" width="17" style="64" bestFit="1" customWidth="1"/>
    <col min="1551" max="1551" width="25.28515625" style="64" bestFit="1" customWidth="1"/>
    <col min="1552" max="1552" width="20.42578125" style="64" bestFit="1" customWidth="1"/>
    <col min="1553" max="1794" width="9.140625" style="64"/>
    <col min="1795" max="1795" width="6" style="64" customWidth="1"/>
    <col min="1796" max="1796" width="25.28515625" style="64" bestFit="1" customWidth="1"/>
    <col min="1797" max="1800" width="15.7109375" style="64" customWidth="1"/>
    <col min="1801" max="1801" width="37.28515625" style="64" bestFit="1" customWidth="1"/>
    <col min="1802" max="1804" width="10.7109375" style="64" customWidth="1"/>
    <col min="1805" max="1805" width="25.28515625" style="64" bestFit="1" customWidth="1"/>
    <col min="1806" max="1806" width="17" style="64" bestFit="1" customWidth="1"/>
    <col min="1807" max="1807" width="25.28515625" style="64" bestFit="1" customWidth="1"/>
    <col min="1808" max="1808" width="20.42578125" style="64" bestFit="1" customWidth="1"/>
    <col min="1809" max="2050" width="9.140625" style="64"/>
    <col min="2051" max="2051" width="6" style="64" customWidth="1"/>
    <col min="2052" max="2052" width="25.28515625" style="64" bestFit="1" customWidth="1"/>
    <col min="2053" max="2056" width="15.7109375" style="64" customWidth="1"/>
    <col min="2057" max="2057" width="37.28515625" style="64" bestFit="1" customWidth="1"/>
    <col min="2058" max="2060" width="10.7109375" style="64" customWidth="1"/>
    <col min="2061" max="2061" width="25.28515625" style="64" bestFit="1" customWidth="1"/>
    <col min="2062" max="2062" width="17" style="64" bestFit="1" customWidth="1"/>
    <col min="2063" max="2063" width="25.28515625" style="64" bestFit="1" customWidth="1"/>
    <col min="2064" max="2064" width="20.42578125" style="64" bestFit="1" customWidth="1"/>
    <col min="2065" max="2306" width="9.140625" style="64"/>
    <col min="2307" max="2307" width="6" style="64" customWidth="1"/>
    <col min="2308" max="2308" width="25.28515625" style="64" bestFit="1" customWidth="1"/>
    <col min="2309" max="2312" width="15.7109375" style="64" customWidth="1"/>
    <col min="2313" max="2313" width="37.28515625" style="64" bestFit="1" customWidth="1"/>
    <col min="2314" max="2316" width="10.7109375" style="64" customWidth="1"/>
    <col min="2317" max="2317" width="25.28515625" style="64" bestFit="1" customWidth="1"/>
    <col min="2318" max="2318" width="17" style="64" bestFit="1" customWidth="1"/>
    <col min="2319" max="2319" width="25.28515625" style="64" bestFit="1" customWidth="1"/>
    <col min="2320" max="2320" width="20.42578125" style="64" bestFit="1" customWidth="1"/>
    <col min="2321" max="2562" width="9.140625" style="64"/>
    <col min="2563" max="2563" width="6" style="64" customWidth="1"/>
    <col min="2564" max="2564" width="25.28515625" style="64" bestFit="1" customWidth="1"/>
    <col min="2565" max="2568" width="15.7109375" style="64" customWidth="1"/>
    <col min="2569" max="2569" width="37.28515625" style="64" bestFit="1" customWidth="1"/>
    <col min="2570" max="2572" width="10.7109375" style="64" customWidth="1"/>
    <col min="2573" max="2573" width="25.28515625" style="64" bestFit="1" customWidth="1"/>
    <col min="2574" max="2574" width="17" style="64" bestFit="1" customWidth="1"/>
    <col min="2575" max="2575" width="25.28515625" style="64" bestFit="1" customWidth="1"/>
    <col min="2576" max="2576" width="20.42578125" style="64" bestFit="1" customWidth="1"/>
    <col min="2577" max="2818" width="9.140625" style="64"/>
    <col min="2819" max="2819" width="6" style="64" customWidth="1"/>
    <col min="2820" max="2820" width="25.28515625" style="64" bestFit="1" customWidth="1"/>
    <col min="2821" max="2824" width="15.7109375" style="64" customWidth="1"/>
    <col min="2825" max="2825" width="37.28515625" style="64" bestFit="1" customWidth="1"/>
    <col min="2826" max="2828" width="10.7109375" style="64" customWidth="1"/>
    <col min="2829" max="2829" width="25.28515625" style="64" bestFit="1" customWidth="1"/>
    <col min="2830" max="2830" width="17" style="64" bestFit="1" customWidth="1"/>
    <col min="2831" max="2831" width="25.28515625" style="64" bestFit="1" customWidth="1"/>
    <col min="2832" max="2832" width="20.42578125" style="64" bestFit="1" customWidth="1"/>
    <col min="2833" max="3074" width="9.140625" style="64"/>
    <col min="3075" max="3075" width="6" style="64" customWidth="1"/>
    <col min="3076" max="3076" width="25.28515625" style="64" bestFit="1" customWidth="1"/>
    <col min="3077" max="3080" width="15.7109375" style="64" customWidth="1"/>
    <col min="3081" max="3081" width="37.28515625" style="64" bestFit="1" customWidth="1"/>
    <col min="3082" max="3084" width="10.7109375" style="64" customWidth="1"/>
    <col min="3085" max="3085" width="25.28515625" style="64" bestFit="1" customWidth="1"/>
    <col min="3086" max="3086" width="17" style="64" bestFit="1" customWidth="1"/>
    <col min="3087" max="3087" width="25.28515625" style="64" bestFit="1" customWidth="1"/>
    <col min="3088" max="3088" width="20.42578125" style="64" bestFit="1" customWidth="1"/>
    <col min="3089" max="3330" width="9.140625" style="64"/>
    <col min="3331" max="3331" width="6" style="64" customWidth="1"/>
    <col min="3332" max="3332" width="25.28515625" style="64" bestFit="1" customWidth="1"/>
    <col min="3333" max="3336" width="15.7109375" style="64" customWidth="1"/>
    <col min="3337" max="3337" width="37.28515625" style="64" bestFit="1" customWidth="1"/>
    <col min="3338" max="3340" width="10.7109375" style="64" customWidth="1"/>
    <col min="3341" max="3341" width="25.28515625" style="64" bestFit="1" customWidth="1"/>
    <col min="3342" max="3342" width="17" style="64" bestFit="1" customWidth="1"/>
    <col min="3343" max="3343" width="25.28515625" style="64" bestFit="1" customWidth="1"/>
    <col min="3344" max="3344" width="20.42578125" style="64" bestFit="1" customWidth="1"/>
    <col min="3345" max="3586" width="9.140625" style="64"/>
    <col min="3587" max="3587" width="6" style="64" customWidth="1"/>
    <col min="3588" max="3588" width="25.28515625" style="64" bestFit="1" customWidth="1"/>
    <col min="3589" max="3592" width="15.7109375" style="64" customWidth="1"/>
    <col min="3593" max="3593" width="37.28515625" style="64" bestFit="1" customWidth="1"/>
    <col min="3594" max="3596" width="10.7109375" style="64" customWidth="1"/>
    <col min="3597" max="3597" width="25.28515625" style="64" bestFit="1" customWidth="1"/>
    <col min="3598" max="3598" width="17" style="64" bestFit="1" customWidth="1"/>
    <col min="3599" max="3599" width="25.28515625" style="64" bestFit="1" customWidth="1"/>
    <col min="3600" max="3600" width="20.42578125" style="64" bestFit="1" customWidth="1"/>
    <col min="3601" max="3842" width="9.140625" style="64"/>
    <col min="3843" max="3843" width="6" style="64" customWidth="1"/>
    <col min="3844" max="3844" width="25.28515625" style="64" bestFit="1" customWidth="1"/>
    <col min="3845" max="3848" width="15.7109375" style="64" customWidth="1"/>
    <col min="3849" max="3849" width="37.28515625" style="64" bestFit="1" customWidth="1"/>
    <col min="3850" max="3852" width="10.7109375" style="64" customWidth="1"/>
    <col min="3853" max="3853" width="25.28515625" style="64" bestFit="1" customWidth="1"/>
    <col min="3854" max="3854" width="17" style="64" bestFit="1" customWidth="1"/>
    <col min="3855" max="3855" width="25.28515625" style="64" bestFit="1" customWidth="1"/>
    <col min="3856" max="3856" width="20.42578125" style="64" bestFit="1" customWidth="1"/>
    <col min="3857" max="4098" width="9.140625" style="64"/>
    <col min="4099" max="4099" width="6" style="64" customWidth="1"/>
    <col min="4100" max="4100" width="25.28515625" style="64" bestFit="1" customWidth="1"/>
    <col min="4101" max="4104" width="15.7109375" style="64" customWidth="1"/>
    <col min="4105" max="4105" width="37.28515625" style="64" bestFit="1" customWidth="1"/>
    <col min="4106" max="4108" width="10.7109375" style="64" customWidth="1"/>
    <col min="4109" max="4109" width="25.28515625" style="64" bestFit="1" customWidth="1"/>
    <col min="4110" max="4110" width="17" style="64" bestFit="1" customWidth="1"/>
    <col min="4111" max="4111" width="25.28515625" style="64" bestFit="1" customWidth="1"/>
    <col min="4112" max="4112" width="20.42578125" style="64" bestFit="1" customWidth="1"/>
    <col min="4113" max="4354" width="9.140625" style="64"/>
    <col min="4355" max="4355" width="6" style="64" customWidth="1"/>
    <col min="4356" max="4356" width="25.28515625" style="64" bestFit="1" customWidth="1"/>
    <col min="4357" max="4360" width="15.7109375" style="64" customWidth="1"/>
    <col min="4361" max="4361" width="37.28515625" style="64" bestFit="1" customWidth="1"/>
    <col min="4362" max="4364" width="10.7109375" style="64" customWidth="1"/>
    <col min="4365" max="4365" width="25.28515625" style="64" bestFit="1" customWidth="1"/>
    <col min="4366" max="4366" width="17" style="64" bestFit="1" customWidth="1"/>
    <col min="4367" max="4367" width="25.28515625" style="64" bestFit="1" customWidth="1"/>
    <col min="4368" max="4368" width="20.42578125" style="64" bestFit="1" customWidth="1"/>
    <col min="4369" max="4610" width="9.140625" style="64"/>
    <col min="4611" max="4611" width="6" style="64" customWidth="1"/>
    <col min="4612" max="4612" width="25.28515625" style="64" bestFit="1" customWidth="1"/>
    <col min="4613" max="4616" width="15.7109375" style="64" customWidth="1"/>
    <col min="4617" max="4617" width="37.28515625" style="64" bestFit="1" customWidth="1"/>
    <col min="4618" max="4620" width="10.7109375" style="64" customWidth="1"/>
    <col min="4621" max="4621" width="25.28515625" style="64" bestFit="1" customWidth="1"/>
    <col min="4622" max="4622" width="17" style="64" bestFit="1" customWidth="1"/>
    <col min="4623" max="4623" width="25.28515625" style="64" bestFit="1" customWidth="1"/>
    <col min="4624" max="4624" width="20.42578125" style="64" bestFit="1" customWidth="1"/>
    <col min="4625" max="4866" width="9.140625" style="64"/>
    <col min="4867" max="4867" width="6" style="64" customWidth="1"/>
    <col min="4868" max="4868" width="25.28515625" style="64" bestFit="1" customWidth="1"/>
    <col min="4869" max="4872" width="15.7109375" style="64" customWidth="1"/>
    <col min="4873" max="4873" width="37.28515625" style="64" bestFit="1" customWidth="1"/>
    <col min="4874" max="4876" width="10.7109375" style="64" customWidth="1"/>
    <col min="4877" max="4877" width="25.28515625" style="64" bestFit="1" customWidth="1"/>
    <col min="4878" max="4878" width="17" style="64" bestFit="1" customWidth="1"/>
    <col min="4879" max="4879" width="25.28515625" style="64" bestFit="1" customWidth="1"/>
    <col min="4880" max="4880" width="20.42578125" style="64" bestFit="1" customWidth="1"/>
    <col min="4881" max="5122" width="9.140625" style="64"/>
    <col min="5123" max="5123" width="6" style="64" customWidth="1"/>
    <col min="5124" max="5124" width="25.28515625" style="64" bestFit="1" customWidth="1"/>
    <col min="5125" max="5128" width="15.7109375" style="64" customWidth="1"/>
    <col min="5129" max="5129" width="37.28515625" style="64" bestFit="1" customWidth="1"/>
    <col min="5130" max="5132" width="10.7109375" style="64" customWidth="1"/>
    <col min="5133" max="5133" width="25.28515625" style="64" bestFit="1" customWidth="1"/>
    <col min="5134" max="5134" width="17" style="64" bestFit="1" customWidth="1"/>
    <col min="5135" max="5135" width="25.28515625" style="64" bestFit="1" customWidth="1"/>
    <col min="5136" max="5136" width="20.42578125" style="64" bestFit="1" customWidth="1"/>
    <col min="5137" max="5378" width="9.140625" style="64"/>
    <col min="5379" max="5379" width="6" style="64" customWidth="1"/>
    <col min="5380" max="5380" width="25.28515625" style="64" bestFit="1" customWidth="1"/>
    <col min="5381" max="5384" width="15.7109375" style="64" customWidth="1"/>
    <col min="5385" max="5385" width="37.28515625" style="64" bestFit="1" customWidth="1"/>
    <col min="5386" max="5388" width="10.7109375" style="64" customWidth="1"/>
    <col min="5389" max="5389" width="25.28515625" style="64" bestFit="1" customWidth="1"/>
    <col min="5390" max="5390" width="17" style="64" bestFit="1" customWidth="1"/>
    <col min="5391" max="5391" width="25.28515625" style="64" bestFit="1" customWidth="1"/>
    <col min="5392" max="5392" width="20.42578125" style="64" bestFit="1" customWidth="1"/>
    <col min="5393" max="5634" width="9.140625" style="64"/>
    <col min="5635" max="5635" width="6" style="64" customWidth="1"/>
    <col min="5636" max="5636" width="25.28515625" style="64" bestFit="1" customWidth="1"/>
    <col min="5637" max="5640" width="15.7109375" style="64" customWidth="1"/>
    <col min="5641" max="5641" width="37.28515625" style="64" bestFit="1" customWidth="1"/>
    <col min="5642" max="5644" width="10.7109375" style="64" customWidth="1"/>
    <col min="5645" max="5645" width="25.28515625" style="64" bestFit="1" customWidth="1"/>
    <col min="5646" max="5646" width="17" style="64" bestFit="1" customWidth="1"/>
    <col min="5647" max="5647" width="25.28515625" style="64" bestFit="1" customWidth="1"/>
    <col min="5648" max="5648" width="20.42578125" style="64" bestFit="1" customWidth="1"/>
    <col min="5649" max="5890" width="9.140625" style="64"/>
    <col min="5891" max="5891" width="6" style="64" customWidth="1"/>
    <col min="5892" max="5892" width="25.28515625" style="64" bestFit="1" customWidth="1"/>
    <col min="5893" max="5896" width="15.7109375" style="64" customWidth="1"/>
    <col min="5897" max="5897" width="37.28515625" style="64" bestFit="1" customWidth="1"/>
    <col min="5898" max="5900" width="10.7109375" style="64" customWidth="1"/>
    <col min="5901" max="5901" width="25.28515625" style="64" bestFit="1" customWidth="1"/>
    <col min="5902" max="5902" width="17" style="64" bestFit="1" customWidth="1"/>
    <col min="5903" max="5903" width="25.28515625" style="64" bestFit="1" customWidth="1"/>
    <col min="5904" max="5904" width="20.42578125" style="64" bestFit="1" customWidth="1"/>
    <col min="5905" max="6146" width="9.140625" style="64"/>
    <col min="6147" max="6147" width="6" style="64" customWidth="1"/>
    <col min="6148" max="6148" width="25.28515625" style="64" bestFit="1" customWidth="1"/>
    <col min="6149" max="6152" width="15.7109375" style="64" customWidth="1"/>
    <col min="6153" max="6153" width="37.28515625" style="64" bestFit="1" customWidth="1"/>
    <col min="6154" max="6156" width="10.7109375" style="64" customWidth="1"/>
    <col min="6157" max="6157" width="25.28515625" style="64" bestFit="1" customWidth="1"/>
    <col min="6158" max="6158" width="17" style="64" bestFit="1" customWidth="1"/>
    <col min="6159" max="6159" width="25.28515625" style="64" bestFit="1" customWidth="1"/>
    <col min="6160" max="6160" width="20.42578125" style="64" bestFit="1" customWidth="1"/>
    <col min="6161" max="6402" width="9.140625" style="64"/>
    <col min="6403" max="6403" width="6" style="64" customWidth="1"/>
    <col min="6404" max="6404" width="25.28515625" style="64" bestFit="1" customWidth="1"/>
    <col min="6405" max="6408" width="15.7109375" style="64" customWidth="1"/>
    <col min="6409" max="6409" width="37.28515625" style="64" bestFit="1" customWidth="1"/>
    <col min="6410" max="6412" width="10.7109375" style="64" customWidth="1"/>
    <col min="6413" max="6413" width="25.28515625" style="64" bestFit="1" customWidth="1"/>
    <col min="6414" max="6414" width="17" style="64" bestFit="1" customWidth="1"/>
    <col min="6415" max="6415" width="25.28515625" style="64" bestFit="1" customWidth="1"/>
    <col min="6416" max="6416" width="20.42578125" style="64" bestFit="1" customWidth="1"/>
    <col min="6417" max="6658" width="9.140625" style="64"/>
    <col min="6659" max="6659" width="6" style="64" customWidth="1"/>
    <col min="6660" max="6660" width="25.28515625" style="64" bestFit="1" customWidth="1"/>
    <col min="6661" max="6664" width="15.7109375" style="64" customWidth="1"/>
    <col min="6665" max="6665" width="37.28515625" style="64" bestFit="1" customWidth="1"/>
    <col min="6666" max="6668" width="10.7109375" style="64" customWidth="1"/>
    <col min="6669" max="6669" width="25.28515625" style="64" bestFit="1" customWidth="1"/>
    <col min="6670" max="6670" width="17" style="64" bestFit="1" customWidth="1"/>
    <col min="6671" max="6671" width="25.28515625" style="64" bestFit="1" customWidth="1"/>
    <col min="6672" max="6672" width="20.42578125" style="64" bestFit="1" customWidth="1"/>
    <col min="6673" max="6914" width="9.140625" style="64"/>
    <col min="6915" max="6915" width="6" style="64" customWidth="1"/>
    <col min="6916" max="6916" width="25.28515625" style="64" bestFit="1" customWidth="1"/>
    <col min="6917" max="6920" width="15.7109375" style="64" customWidth="1"/>
    <col min="6921" max="6921" width="37.28515625" style="64" bestFit="1" customWidth="1"/>
    <col min="6922" max="6924" width="10.7109375" style="64" customWidth="1"/>
    <col min="6925" max="6925" width="25.28515625" style="64" bestFit="1" customWidth="1"/>
    <col min="6926" max="6926" width="17" style="64" bestFit="1" customWidth="1"/>
    <col min="6927" max="6927" width="25.28515625" style="64" bestFit="1" customWidth="1"/>
    <col min="6928" max="6928" width="20.42578125" style="64" bestFit="1" customWidth="1"/>
    <col min="6929" max="7170" width="9.140625" style="64"/>
    <col min="7171" max="7171" width="6" style="64" customWidth="1"/>
    <col min="7172" max="7172" width="25.28515625" style="64" bestFit="1" customWidth="1"/>
    <col min="7173" max="7176" width="15.7109375" style="64" customWidth="1"/>
    <col min="7177" max="7177" width="37.28515625" style="64" bestFit="1" customWidth="1"/>
    <col min="7178" max="7180" width="10.7109375" style="64" customWidth="1"/>
    <col min="7181" max="7181" width="25.28515625" style="64" bestFit="1" customWidth="1"/>
    <col min="7182" max="7182" width="17" style="64" bestFit="1" customWidth="1"/>
    <col min="7183" max="7183" width="25.28515625" style="64" bestFit="1" customWidth="1"/>
    <col min="7184" max="7184" width="20.42578125" style="64" bestFit="1" customWidth="1"/>
    <col min="7185" max="7426" width="9.140625" style="64"/>
    <col min="7427" max="7427" width="6" style="64" customWidth="1"/>
    <col min="7428" max="7428" width="25.28515625" style="64" bestFit="1" customWidth="1"/>
    <col min="7429" max="7432" width="15.7109375" style="64" customWidth="1"/>
    <col min="7433" max="7433" width="37.28515625" style="64" bestFit="1" customWidth="1"/>
    <col min="7434" max="7436" width="10.7109375" style="64" customWidth="1"/>
    <col min="7437" max="7437" width="25.28515625" style="64" bestFit="1" customWidth="1"/>
    <col min="7438" max="7438" width="17" style="64" bestFit="1" customWidth="1"/>
    <col min="7439" max="7439" width="25.28515625" style="64" bestFit="1" customWidth="1"/>
    <col min="7440" max="7440" width="20.42578125" style="64" bestFit="1" customWidth="1"/>
    <col min="7441" max="7682" width="9.140625" style="64"/>
    <col min="7683" max="7683" width="6" style="64" customWidth="1"/>
    <col min="7684" max="7684" width="25.28515625" style="64" bestFit="1" customWidth="1"/>
    <col min="7685" max="7688" width="15.7109375" style="64" customWidth="1"/>
    <col min="7689" max="7689" width="37.28515625" style="64" bestFit="1" customWidth="1"/>
    <col min="7690" max="7692" width="10.7109375" style="64" customWidth="1"/>
    <col min="7693" max="7693" width="25.28515625" style="64" bestFit="1" customWidth="1"/>
    <col min="7694" max="7694" width="17" style="64" bestFit="1" customWidth="1"/>
    <col min="7695" max="7695" width="25.28515625" style="64" bestFit="1" customWidth="1"/>
    <col min="7696" max="7696" width="20.42578125" style="64" bestFit="1" customWidth="1"/>
    <col min="7697" max="7938" width="9.140625" style="64"/>
    <col min="7939" max="7939" width="6" style="64" customWidth="1"/>
    <col min="7940" max="7940" width="25.28515625" style="64" bestFit="1" customWidth="1"/>
    <col min="7941" max="7944" width="15.7109375" style="64" customWidth="1"/>
    <col min="7945" max="7945" width="37.28515625" style="64" bestFit="1" customWidth="1"/>
    <col min="7946" max="7948" width="10.7109375" style="64" customWidth="1"/>
    <col min="7949" max="7949" width="25.28515625" style="64" bestFit="1" customWidth="1"/>
    <col min="7950" max="7950" width="17" style="64" bestFit="1" customWidth="1"/>
    <col min="7951" max="7951" width="25.28515625" style="64" bestFit="1" customWidth="1"/>
    <col min="7952" max="7952" width="20.42578125" style="64" bestFit="1" customWidth="1"/>
    <col min="7953" max="8194" width="9.140625" style="64"/>
    <col min="8195" max="8195" width="6" style="64" customWidth="1"/>
    <col min="8196" max="8196" width="25.28515625" style="64" bestFit="1" customWidth="1"/>
    <col min="8197" max="8200" width="15.7109375" style="64" customWidth="1"/>
    <col min="8201" max="8201" width="37.28515625" style="64" bestFit="1" customWidth="1"/>
    <col min="8202" max="8204" width="10.7109375" style="64" customWidth="1"/>
    <col min="8205" max="8205" width="25.28515625" style="64" bestFit="1" customWidth="1"/>
    <col min="8206" max="8206" width="17" style="64" bestFit="1" customWidth="1"/>
    <col min="8207" max="8207" width="25.28515625" style="64" bestFit="1" customWidth="1"/>
    <col min="8208" max="8208" width="20.42578125" style="64" bestFit="1" customWidth="1"/>
    <col min="8209" max="8450" width="9.140625" style="64"/>
    <col min="8451" max="8451" width="6" style="64" customWidth="1"/>
    <col min="8452" max="8452" width="25.28515625" style="64" bestFit="1" customWidth="1"/>
    <col min="8453" max="8456" width="15.7109375" style="64" customWidth="1"/>
    <col min="8457" max="8457" width="37.28515625" style="64" bestFit="1" customWidth="1"/>
    <col min="8458" max="8460" width="10.7109375" style="64" customWidth="1"/>
    <col min="8461" max="8461" width="25.28515625" style="64" bestFit="1" customWidth="1"/>
    <col min="8462" max="8462" width="17" style="64" bestFit="1" customWidth="1"/>
    <col min="8463" max="8463" width="25.28515625" style="64" bestFit="1" customWidth="1"/>
    <col min="8464" max="8464" width="20.42578125" style="64" bestFit="1" customWidth="1"/>
    <col min="8465" max="8706" width="9.140625" style="64"/>
    <col min="8707" max="8707" width="6" style="64" customWidth="1"/>
    <col min="8708" max="8708" width="25.28515625" style="64" bestFit="1" customWidth="1"/>
    <col min="8709" max="8712" width="15.7109375" style="64" customWidth="1"/>
    <col min="8713" max="8713" width="37.28515625" style="64" bestFit="1" customWidth="1"/>
    <col min="8714" max="8716" width="10.7109375" style="64" customWidth="1"/>
    <col min="8717" max="8717" width="25.28515625" style="64" bestFit="1" customWidth="1"/>
    <col min="8718" max="8718" width="17" style="64" bestFit="1" customWidth="1"/>
    <col min="8719" max="8719" width="25.28515625" style="64" bestFit="1" customWidth="1"/>
    <col min="8720" max="8720" width="20.42578125" style="64" bestFit="1" customWidth="1"/>
    <col min="8721" max="8962" width="9.140625" style="64"/>
    <col min="8963" max="8963" width="6" style="64" customWidth="1"/>
    <col min="8964" max="8964" width="25.28515625" style="64" bestFit="1" customWidth="1"/>
    <col min="8965" max="8968" width="15.7109375" style="64" customWidth="1"/>
    <col min="8969" max="8969" width="37.28515625" style="64" bestFit="1" customWidth="1"/>
    <col min="8970" max="8972" width="10.7109375" style="64" customWidth="1"/>
    <col min="8973" max="8973" width="25.28515625" style="64" bestFit="1" customWidth="1"/>
    <col min="8974" max="8974" width="17" style="64" bestFit="1" customWidth="1"/>
    <col min="8975" max="8975" width="25.28515625" style="64" bestFit="1" customWidth="1"/>
    <col min="8976" max="8976" width="20.42578125" style="64" bestFit="1" customWidth="1"/>
    <col min="8977" max="9218" width="9.140625" style="64"/>
    <col min="9219" max="9219" width="6" style="64" customWidth="1"/>
    <col min="9220" max="9220" width="25.28515625" style="64" bestFit="1" customWidth="1"/>
    <col min="9221" max="9224" width="15.7109375" style="64" customWidth="1"/>
    <col min="9225" max="9225" width="37.28515625" style="64" bestFit="1" customWidth="1"/>
    <col min="9226" max="9228" width="10.7109375" style="64" customWidth="1"/>
    <col min="9229" max="9229" width="25.28515625" style="64" bestFit="1" customWidth="1"/>
    <col min="9230" max="9230" width="17" style="64" bestFit="1" customWidth="1"/>
    <col min="9231" max="9231" width="25.28515625" style="64" bestFit="1" customWidth="1"/>
    <col min="9232" max="9232" width="20.42578125" style="64" bestFit="1" customWidth="1"/>
    <col min="9233" max="9474" width="9.140625" style="64"/>
    <col min="9475" max="9475" width="6" style="64" customWidth="1"/>
    <col min="9476" max="9476" width="25.28515625" style="64" bestFit="1" customWidth="1"/>
    <col min="9477" max="9480" width="15.7109375" style="64" customWidth="1"/>
    <col min="9481" max="9481" width="37.28515625" style="64" bestFit="1" customWidth="1"/>
    <col min="9482" max="9484" width="10.7109375" style="64" customWidth="1"/>
    <col min="9485" max="9485" width="25.28515625" style="64" bestFit="1" customWidth="1"/>
    <col min="9486" max="9486" width="17" style="64" bestFit="1" customWidth="1"/>
    <col min="9487" max="9487" width="25.28515625" style="64" bestFit="1" customWidth="1"/>
    <col min="9488" max="9488" width="20.42578125" style="64" bestFit="1" customWidth="1"/>
    <col min="9489" max="9730" width="9.140625" style="64"/>
    <col min="9731" max="9731" width="6" style="64" customWidth="1"/>
    <col min="9732" max="9732" width="25.28515625" style="64" bestFit="1" customWidth="1"/>
    <col min="9733" max="9736" width="15.7109375" style="64" customWidth="1"/>
    <col min="9737" max="9737" width="37.28515625" style="64" bestFit="1" customWidth="1"/>
    <col min="9738" max="9740" width="10.7109375" style="64" customWidth="1"/>
    <col min="9741" max="9741" width="25.28515625" style="64" bestFit="1" customWidth="1"/>
    <col min="9742" max="9742" width="17" style="64" bestFit="1" customWidth="1"/>
    <col min="9743" max="9743" width="25.28515625" style="64" bestFit="1" customWidth="1"/>
    <col min="9744" max="9744" width="20.42578125" style="64" bestFit="1" customWidth="1"/>
    <col min="9745" max="9986" width="9.140625" style="64"/>
    <col min="9987" max="9987" width="6" style="64" customWidth="1"/>
    <col min="9988" max="9988" width="25.28515625" style="64" bestFit="1" customWidth="1"/>
    <col min="9989" max="9992" width="15.7109375" style="64" customWidth="1"/>
    <col min="9993" max="9993" width="37.28515625" style="64" bestFit="1" customWidth="1"/>
    <col min="9994" max="9996" width="10.7109375" style="64" customWidth="1"/>
    <col min="9997" max="9997" width="25.28515625" style="64" bestFit="1" customWidth="1"/>
    <col min="9998" max="9998" width="17" style="64" bestFit="1" customWidth="1"/>
    <col min="9999" max="9999" width="25.28515625" style="64" bestFit="1" customWidth="1"/>
    <col min="10000" max="10000" width="20.42578125" style="64" bestFit="1" customWidth="1"/>
    <col min="10001" max="10242" width="9.140625" style="64"/>
    <col min="10243" max="10243" width="6" style="64" customWidth="1"/>
    <col min="10244" max="10244" width="25.28515625" style="64" bestFit="1" customWidth="1"/>
    <col min="10245" max="10248" width="15.7109375" style="64" customWidth="1"/>
    <col min="10249" max="10249" width="37.28515625" style="64" bestFit="1" customWidth="1"/>
    <col min="10250" max="10252" width="10.7109375" style="64" customWidth="1"/>
    <col min="10253" max="10253" width="25.28515625" style="64" bestFit="1" customWidth="1"/>
    <col min="10254" max="10254" width="17" style="64" bestFit="1" customWidth="1"/>
    <col min="10255" max="10255" width="25.28515625" style="64" bestFit="1" customWidth="1"/>
    <col min="10256" max="10256" width="20.42578125" style="64" bestFit="1" customWidth="1"/>
    <col min="10257" max="10498" width="9.140625" style="64"/>
    <col min="10499" max="10499" width="6" style="64" customWidth="1"/>
    <col min="10500" max="10500" width="25.28515625" style="64" bestFit="1" customWidth="1"/>
    <col min="10501" max="10504" width="15.7109375" style="64" customWidth="1"/>
    <col min="10505" max="10505" width="37.28515625" style="64" bestFit="1" customWidth="1"/>
    <col min="10506" max="10508" width="10.7109375" style="64" customWidth="1"/>
    <col min="10509" max="10509" width="25.28515625" style="64" bestFit="1" customWidth="1"/>
    <col min="10510" max="10510" width="17" style="64" bestFit="1" customWidth="1"/>
    <col min="10511" max="10511" width="25.28515625" style="64" bestFit="1" customWidth="1"/>
    <col min="10512" max="10512" width="20.42578125" style="64" bestFit="1" customWidth="1"/>
    <col min="10513" max="10754" width="9.140625" style="64"/>
    <col min="10755" max="10755" width="6" style="64" customWidth="1"/>
    <col min="10756" max="10756" width="25.28515625" style="64" bestFit="1" customWidth="1"/>
    <col min="10757" max="10760" width="15.7109375" style="64" customWidth="1"/>
    <col min="10761" max="10761" width="37.28515625" style="64" bestFit="1" customWidth="1"/>
    <col min="10762" max="10764" width="10.7109375" style="64" customWidth="1"/>
    <col min="10765" max="10765" width="25.28515625" style="64" bestFit="1" customWidth="1"/>
    <col min="10766" max="10766" width="17" style="64" bestFit="1" customWidth="1"/>
    <col min="10767" max="10767" width="25.28515625" style="64" bestFit="1" customWidth="1"/>
    <col min="10768" max="10768" width="20.42578125" style="64" bestFit="1" customWidth="1"/>
    <col min="10769" max="11010" width="9.140625" style="64"/>
    <col min="11011" max="11011" width="6" style="64" customWidth="1"/>
    <col min="11012" max="11012" width="25.28515625" style="64" bestFit="1" customWidth="1"/>
    <col min="11013" max="11016" width="15.7109375" style="64" customWidth="1"/>
    <col min="11017" max="11017" width="37.28515625" style="64" bestFit="1" customWidth="1"/>
    <col min="11018" max="11020" width="10.7109375" style="64" customWidth="1"/>
    <col min="11021" max="11021" width="25.28515625" style="64" bestFit="1" customWidth="1"/>
    <col min="11022" max="11022" width="17" style="64" bestFit="1" customWidth="1"/>
    <col min="11023" max="11023" width="25.28515625" style="64" bestFit="1" customWidth="1"/>
    <col min="11024" max="11024" width="20.42578125" style="64" bestFit="1" customWidth="1"/>
    <col min="11025" max="11266" width="9.140625" style="64"/>
    <col min="11267" max="11267" width="6" style="64" customWidth="1"/>
    <col min="11268" max="11268" width="25.28515625" style="64" bestFit="1" customWidth="1"/>
    <col min="11269" max="11272" width="15.7109375" style="64" customWidth="1"/>
    <col min="11273" max="11273" width="37.28515625" style="64" bestFit="1" customWidth="1"/>
    <col min="11274" max="11276" width="10.7109375" style="64" customWidth="1"/>
    <col min="11277" max="11277" width="25.28515625" style="64" bestFit="1" customWidth="1"/>
    <col min="11278" max="11278" width="17" style="64" bestFit="1" customWidth="1"/>
    <col min="11279" max="11279" width="25.28515625" style="64" bestFit="1" customWidth="1"/>
    <col min="11280" max="11280" width="20.42578125" style="64" bestFit="1" customWidth="1"/>
    <col min="11281" max="11522" width="9.140625" style="64"/>
    <col min="11523" max="11523" width="6" style="64" customWidth="1"/>
    <col min="11524" max="11524" width="25.28515625" style="64" bestFit="1" customWidth="1"/>
    <col min="11525" max="11528" width="15.7109375" style="64" customWidth="1"/>
    <col min="11529" max="11529" width="37.28515625" style="64" bestFit="1" customWidth="1"/>
    <col min="11530" max="11532" width="10.7109375" style="64" customWidth="1"/>
    <col min="11533" max="11533" width="25.28515625" style="64" bestFit="1" customWidth="1"/>
    <col min="11534" max="11534" width="17" style="64" bestFit="1" customWidth="1"/>
    <col min="11535" max="11535" width="25.28515625" style="64" bestFit="1" customWidth="1"/>
    <col min="11536" max="11536" width="20.42578125" style="64" bestFit="1" customWidth="1"/>
    <col min="11537" max="11778" width="9.140625" style="64"/>
    <col min="11779" max="11779" width="6" style="64" customWidth="1"/>
    <col min="11780" max="11780" width="25.28515625" style="64" bestFit="1" customWidth="1"/>
    <col min="11781" max="11784" width="15.7109375" style="64" customWidth="1"/>
    <col min="11785" max="11785" width="37.28515625" style="64" bestFit="1" customWidth="1"/>
    <col min="11786" max="11788" width="10.7109375" style="64" customWidth="1"/>
    <col min="11789" max="11789" width="25.28515625" style="64" bestFit="1" customWidth="1"/>
    <col min="11790" max="11790" width="17" style="64" bestFit="1" customWidth="1"/>
    <col min="11791" max="11791" width="25.28515625" style="64" bestFit="1" customWidth="1"/>
    <col min="11792" max="11792" width="20.42578125" style="64" bestFit="1" customWidth="1"/>
    <col min="11793" max="12034" width="9.140625" style="64"/>
    <col min="12035" max="12035" width="6" style="64" customWidth="1"/>
    <col min="12036" max="12036" width="25.28515625" style="64" bestFit="1" customWidth="1"/>
    <col min="12037" max="12040" width="15.7109375" style="64" customWidth="1"/>
    <col min="12041" max="12041" width="37.28515625" style="64" bestFit="1" customWidth="1"/>
    <col min="12042" max="12044" width="10.7109375" style="64" customWidth="1"/>
    <col min="12045" max="12045" width="25.28515625" style="64" bestFit="1" customWidth="1"/>
    <col min="12046" max="12046" width="17" style="64" bestFit="1" customWidth="1"/>
    <col min="12047" max="12047" width="25.28515625" style="64" bestFit="1" customWidth="1"/>
    <col min="12048" max="12048" width="20.42578125" style="64" bestFit="1" customWidth="1"/>
    <col min="12049" max="12290" width="9.140625" style="64"/>
    <col min="12291" max="12291" width="6" style="64" customWidth="1"/>
    <col min="12292" max="12292" width="25.28515625" style="64" bestFit="1" customWidth="1"/>
    <col min="12293" max="12296" width="15.7109375" style="64" customWidth="1"/>
    <col min="12297" max="12297" width="37.28515625" style="64" bestFit="1" customWidth="1"/>
    <col min="12298" max="12300" width="10.7109375" style="64" customWidth="1"/>
    <col min="12301" max="12301" width="25.28515625" style="64" bestFit="1" customWidth="1"/>
    <col min="12302" max="12302" width="17" style="64" bestFit="1" customWidth="1"/>
    <col min="12303" max="12303" width="25.28515625" style="64" bestFit="1" customWidth="1"/>
    <col min="12304" max="12304" width="20.42578125" style="64" bestFit="1" customWidth="1"/>
    <col min="12305" max="12546" width="9.140625" style="64"/>
    <col min="12547" max="12547" width="6" style="64" customWidth="1"/>
    <col min="12548" max="12548" width="25.28515625" style="64" bestFit="1" customWidth="1"/>
    <col min="12549" max="12552" width="15.7109375" style="64" customWidth="1"/>
    <col min="12553" max="12553" width="37.28515625" style="64" bestFit="1" customWidth="1"/>
    <col min="12554" max="12556" width="10.7109375" style="64" customWidth="1"/>
    <col min="12557" max="12557" width="25.28515625" style="64" bestFit="1" customWidth="1"/>
    <col min="12558" max="12558" width="17" style="64" bestFit="1" customWidth="1"/>
    <col min="12559" max="12559" width="25.28515625" style="64" bestFit="1" customWidth="1"/>
    <col min="12560" max="12560" width="20.42578125" style="64" bestFit="1" customWidth="1"/>
    <col min="12561" max="12802" width="9.140625" style="64"/>
    <col min="12803" max="12803" width="6" style="64" customWidth="1"/>
    <col min="12804" max="12804" width="25.28515625" style="64" bestFit="1" customWidth="1"/>
    <col min="12805" max="12808" width="15.7109375" style="64" customWidth="1"/>
    <col min="12809" max="12809" width="37.28515625" style="64" bestFit="1" customWidth="1"/>
    <col min="12810" max="12812" width="10.7109375" style="64" customWidth="1"/>
    <col min="12813" max="12813" width="25.28515625" style="64" bestFit="1" customWidth="1"/>
    <col min="12814" max="12814" width="17" style="64" bestFit="1" customWidth="1"/>
    <col min="12815" max="12815" width="25.28515625" style="64" bestFit="1" customWidth="1"/>
    <col min="12816" max="12816" width="20.42578125" style="64" bestFit="1" customWidth="1"/>
    <col min="12817" max="13058" width="9.140625" style="64"/>
    <col min="13059" max="13059" width="6" style="64" customWidth="1"/>
    <col min="13060" max="13060" width="25.28515625" style="64" bestFit="1" customWidth="1"/>
    <col min="13061" max="13064" width="15.7109375" style="64" customWidth="1"/>
    <col min="13065" max="13065" width="37.28515625" style="64" bestFit="1" customWidth="1"/>
    <col min="13066" max="13068" width="10.7109375" style="64" customWidth="1"/>
    <col min="13069" max="13069" width="25.28515625" style="64" bestFit="1" customWidth="1"/>
    <col min="13070" max="13070" width="17" style="64" bestFit="1" customWidth="1"/>
    <col min="13071" max="13071" width="25.28515625" style="64" bestFit="1" customWidth="1"/>
    <col min="13072" max="13072" width="20.42578125" style="64" bestFit="1" customWidth="1"/>
    <col min="13073" max="13314" width="9.140625" style="64"/>
    <col min="13315" max="13315" width="6" style="64" customWidth="1"/>
    <col min="13316" max="13316" width="25.28515625" style="64" bestFit="1" customWidth="1"/>
    <col min="13317" max="13320" width="15.7109375" style="64" customWidth="1"/>
    <col min="13321" max="13321" width="37.28515625" style="64" bestFit="1" customWidth="1"/>
    <col min="13322" max="13324" width="10.7109375" style="64" customWidth="1"/>
    <col min="13325" max="13325" width="25.28515625" style="64" bestFit="1" customWidth="1"/>
    <col min="13326" max="13326" width="17" style="64" bestFit="1" customWidth="1"/>
    <col min="13327" max="13327" width="25.28515625" style="64" bestFit="1" customWidth="1"/>
    <col min="13328" max="13328" width="20.42578125" style="64" bestFit="1" customWidth="1"/>
    <col min="13329" max="13570" width="9.140625" style="64"/>
    <col min="13571" max="13571" width="6" style="64" customWidth="1"/>
    <col min="13572" max="13572" width="25.28515625" style="64" bestFit="1" customWidth="1"/>
    <col min="13573" max="13576" width="15.7109375" style="64" customWidth="1"/>
    <col min="13577" max="13577" width="37.28515625" style="64" bestFit="1" customWidth="1"/>
    <col min="13578" max="13580" width="10.7109375" style="64" customWidth="1"/>
    <col min="13581" max="13581" width="25.28515625" style="64" bestFit="1" customWidth="1"/>
    <col min="13582" max="13582" width="17" style="64" bestFit="1" customWidth="1"/>
    <col min="13583" max="13583" width="25.28515625" style="64" bestFit="1" customWidth="1"/>
    <col min="13584" max="13584" width="20.42578125" style="64" bestFit="1" customWidth="1"/>
    <col min="13585" max="13826" width="9.140625" style="64"/>
    <col min="13827" max="13827" width="6" style="64" customWidth="1"/>
    <col min="13828" max="13828" width="25.28515625" style="64" bestFit="1" customWidth="1"/>
    <col min="13829" max="13832" width="15.7109375" style="64" customWidth="1"/>
    <col min="13833" max="13833" width="37.28515625" style="64" bestFit="1" customWidth="1"/>
    <col min="13834" max="13836" width="10.7109375" style="64" customWidth="1"/>
    <col min="13837" max="13837" width="25.28515625" style="64" bestFit="1" customWidth="1"/>
    <col min="13838" max="13838" width="17" style="64" bestFit="1" customWidth="1"/>
    <col min="13839" max="13839" width="25.28515625" style="64" bestFit="1" customWidth="1"/>
    <col min="13840" max="13840" width="20.42578125" style="64" bestFit="1" customWidth="1"/>
    <col min="13841" max="14082" width="9.140625" style="64"/>
    <col min="14083" max="14083" width="6" style="64" customWidth="1"/>
    <col min="14084" max="14084" width="25.28515625" style="64" bestFit="1" customWidth="1"/>
    <col min="14085" max="14088" width="15.7109375" style="64" customWidth="1"/>
    <col min="14089" max="14089" width="37.28515625" style="64" bestFit="1" customWidth="1"/>
    <col min="14090" max="14092" width="10.7109375" style="64" customWidth="1"/>
    <col min="14093" max="14093" width="25.28515625" style="64" bestFit="1" customWidth="1"/>
    <col min="14094" max="14094" width="17" style="64" bestFit="1" customWidth="1"/>
    <col min="14095" max="14095" width="25.28515625" style="64" bestFit="1" customWidth="1"/>
    <col min="14096" max="14096" width="20.42578125" style="64" bestFit="1" customWidth="1"/>
    <col min="14097" max="14338" width="9.140625" style="64"/>
    <col min="14339" max="14339" width="6" style="64" customWidth="1"/>
    <col min="14340" max="14340" width="25.28515625" style="64" bestFit="1" customWidth="1"/>
    <col min="14341" max="14344" width="15.7109375" style="64" customWidth="1"/>
    <col min="14345" max="14345" width="37.28515625" style="64" bestFit="1" customWidth="1"/>
    <col min="14346" max="14348" width="10.7109375" style="64" customWidth="1"/>
    <col min="14349" max="14349" width="25.28515625" style="64" bestFit="1" customWidth="1"/>
    <col min="14350" max="14350" width="17" style="64" bestFit="1" customWidth="1"/>
    <col min="14351" max="14351" width="25.28515625" style="64" bestFit="1" customWidth="1"/>
    <col min="14352" max="14352" width="20.42578125" style="64" bestFit="1" customWidth="1"/>
    <col min="14353" max="14594" width="9.140625" style="64"/>
    <col min="14595" max="14595" width="6" style="64" customWidth="1"/>
    <col min="14596" max="14596" width="25.28515625" style="64" bestFit="1" customWidth="1"/>
    <col min="14597" max="14600" width="15.7109375" style="64" customWidth="1"/>
    <col min="14601" max="14601" width="37.28515625" style="64" bestFit="1" customWidth="1"/>
    <col min="14602" max="14604" width="10.7109375" style="64" customWidth="1"/>
    <col min="14605" max="14605" width="25.28515625" style="64" bestFit="1" customWidth="1"/>
    <col min="14606" max="14606" width="17" style="64" bestFit="1" customWidth="1"/>
    <col min="14607" max="14607" width="25.28515625" style="64" bestFit="1" customWidth="1"/>
    <col min="14608" max="14608" width="20.42578125" style="64" bestFit="1" customWidth="1"/>
    <col min="14609" max="14850" width="9.140625" style="64"/>
    <col min="14851" max="14851" width="6" style="64" customWidth="1"/>
    <col min="14852" max="14852" width="25.28515625" style="64" bestFit="1" customWidth="1"/>
    <col min="14853" max="14856" width="15.7109375" style="64" customWidth="1"/>
    <col min="14857" max="14857" width="37.28515625" style="64" bestFit="1" customWidth="1"/>
    <col min="14858" max="14860" width="10.7109375" style="64" customWidth="1"/>
    <col min="14861" max="14861" width="25.28515625" style="64" bestFit="1" customWidth="1"/>
    <col min="14862" max="14862" width="17" style="64" bestFit="1" customWidth="1"/>
    <col min="14863" max="14863" width="25.28515625" style="64" bestFit="1" customWidth="1"/>
    <col min="14864" max="14864" width="20.42578125" style="64" bestFit="1" customWidth="1"/>
    <col min="14865" max="15106" width="9.140625" style="64"/>
    <col min="15107" max="15107" width="6" style="64" customWidth="1"/>
    <col min="15108" max="15108" width="25.28515625" style="64" bestFit="1" customWidth="1"/>
    <col min="15109" max="15112" width="15.7109375" style="64" customWidth="1"/>
    <col min="15113" max="15113" width="37.28515625" style="64" bestFit="1" customWidth="1"/>
    <col min="15114" max="15116" width="10.7109375" style="64" customWidth="1"/>
    <col min="15117" max="15117" width="25.28515625" style="64" bestFit="1" customWidth="1"/>
    <col min="15118" max="15118" width="17" style="64" bestFit="1" customWidth="1"/>
    <col min="15119" max="15119" width="25.28515625" style="64" bestFit="1" customWidth="1"/>
    <col min="15120" max="15120" width="20.42578125" style="64" bestFit="1" customWidth="1"/>
    <col min="15121" max="15362" width="9.140625" style="64"/>
    <col min="15363" max="15363" width="6" style="64" customWidth="1"/>
    <col min="15364" max="15364" width="25.28515625" style="64" bestFit="1" customWidth="1"/>
    <col min="15365" max="15368" width="15.7109375" style="64" customWidth="1"/>
    <col min="15369" max="15369" width="37.28515625" style="64" bestFit="1" customWidth="1"/>
    <col min="15370" max="15372" width="10.7109375" style="64" customWidth="1"/>
    <col min="15373" max="15373" width="25.28515625" style="64" bestFit="1" customWidth="1"/>
    <col min="15374" max="15374" width="17" style="64" bestFit="1" customWidth="1"/>
    <col min="15375" max="15375" width="25.28515625" style="64" bestFit="1" customWidth="1"/>
    <col min="15376" max="15376" width="20.42578125" style="64" bestFit="1" customWidth="1"/>
    <col min="15377" max="15618" width="9.140625" style="64"/>
    <col min="15619" max="15619" width="6" style="64" customWidth="1"/>
    <col min="15620" max="15620" width="25.28515625" style="64" bestFit="1" customWidth="1"/>
    <col min="15621" max="15624" width="15.7109375" style="64" customWidth="1"/>
    <col min="15625" max="15625" width="37.28515625" style="64" bestFit="1" customWidth="1"/>
    <col min="15626" max="15628" width="10.7109375" style="64" customWidth="1"/>
    <col min="15629" max="15629" width="25.28515625" style="64" bestFit="1" customWidth="1"/>
    <col min="15630" max="15630" width="17" style="64" bestFit="1" customWidth="1"/>
    <col min="15631" max="15631" width="25.28515625" style="64" bestFit="1" customWidth="1"/>
    <col min="15632" max="15632" width="20.42578125" style="64" bestFit="1" customWidth="1"/>
    <col min="15633" max="15874" width="9.140625" style="64"/>
    <col min="15875" max="15875" width="6" style="64" customWidth="1"/>
    <col min="15876" max="15876" width="25.28515625" style="64" bestFit="1" customWidth="1"/>
    <col min="15877" max="15880" width="15.7109375" style="64" customWidth="1"/>
    <col min="15881" max="15881" width="37.28515625" style="64" bestFit="1" customWidth="1"/>
    <col min="15882" max="15884" width="10.7109375" style="64" customWidth="1"/>
    <col min="15885" max="15885" width="25.28515625" style="64" bestFit="1" customWidth="1"/>
    <col min="15886" max="15886" width="17" style="64" bestFit="1" customWidth="1"/>
    <col min="15887" max="15887" width="25.28515625" style="64" bestFit="1" customWidth="1"/>
    <col min="15888" max="15888" width="20.42578125" style="64" bestFit="1" customWidth="1"/>
    <col min="15889" max="16130" width="9.140625" style="64"/>
    <col min="16131" max="16131" width="6" style="64" customWidth="1"/>
    <col min="16132" max="16132" width="25.28515625" style="64" bestFit="1" customWidth="1"/>
    <col min="16133" max="16136" width="15.7109375" style="64" customWidth="1"/>
    <col min="16137" max="16137" width="37.28515625" style="64" bestFit="1" customWidth="1"/>
    <col min="16138" max="16140" width="10.7109375" style="64" customWidth="1"/>
    <col min="16141" max="16141" width="25.28515625" style="64" bestFit="1" customWidth="1"/>
    <col min="16142" max="16142" width="17" style="64" bestFit="1" customWidth="1"/>
    <col min="16143" max="16143" width="25.28515625" style="64" bestFit="1" customWidth="1"/>
    <col min="16144" max="16144" width="20.42578125" style="64" bestFit="1" customWidth="1"/>
    <col min="16145" max="16384" width="9.140625" style="64"/>
  </cols>
  <sheetData>
    <row r="1" spans="1:43">
      <c r="A1" s="1434"/>
      <c r="B1" s="1435"/>
      <c r="C1" s="1435"/>
      <c r="D1" s="1435"/>
      <c r="E1" s="1435"/>
      <c r="F1" s="1435"/>
      <c r="G1" s="1435"/>
      <c r="H1" s="1435"/>
      <c r="I1" s="1435"/>
      <c r="J1" s="1435"/>
      <c r="K1" s="1436"/>
    </row>
    <row r="2" spans="1:43" ht="21">
      <c r="A2" s="1437" t="s">
        <v>23</v>
      </c>
      <c r="B2" s="1058"/>
      <c r="C2" s="1058"/>
      <c r="D2" s="1058"/>
      <c r="E2" s="1058"/>
      <c r="F2" s="1058"/>
      <c r="G2" s="1058"/>
      <c r="H2" s="1058"/>
      <c r="I2" s="1058"/>
      <c r="J2" s="1058"/>
      <c r="K2" s="1438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  <c r="AB2" s="390"/>
      <c r="AC2" s="390"/>
    </row>
    <row r="3" spans="1:43" ht="13.5" customHeight="1">
      <c r="A3" s="1437" t="s">
        <v>207</v>
      </c>
      <c r="B3" s="1058"/>
      <c r="C3" s="1058"/>
      <c r="D3" s="1058"/>
      <c r="E3" s="1058"/>
      <c r="F3" s="1058"/>
      <c r="G3" s="1058"/>
      <c r="H3" s="1058"/>
      <c r="I3" s="1058"/>
      <c r="J3" s="1058"/>
      <c r="K3" s="1438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</row>
    <row r="4" spans="1:43" s="127" customFormat="1" ht="13.5" customHeight="1" thickBot="1">
      <c r="A4" s="392"/>
      <c r="B4" s="391"/>
      <c r="C4" s="391"/>
      <c r="D4" s="391"/>
      <c r="E4" s="391"/>
      <c r="F4" s="391"/>
      <c r="G4" s="391"/>
      <c r="H4" s="391"/>
      <c r="I4" s="391"/>
      <c r="J4" s="391"/>
      <c r="K4" s="393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  <c r="AB4" s="390"/>
      <c r="AC4" s="390"/>
    </row>
    <row r="5" spans="1:43" ht="8.1" customHeight="1" thickBot="1">
      <c r="A5" s="413"/>
      <c r="B5" s="1439"/>
      <c r="C5" s="1439"/>
      <c r="D5" s="1439"/>
      <c r="E5" s="1439"/>
      <c r="F5" s="1439"/>
      <c r="G5" s="1439"/>
      <c r="H5" s="1439"/>
      <c r="I5" s="1439"/>
      <c r="J5" s="1439"/>
      <c r="K5" s="398"/>
    </row>
    <row r="6" spans="1:43" ht="19.5" thickBot="1">
      <c r="A6" s="413"/>
      <c r="B6" s="1440" t="s">
        <v>160</v>
      </c>
      <c r="C6" s="1418" t="s">
        <v>97</v>
      </c>
      <c r="D6" s="1442"/>
      <c r="E6" s="1419"/>
      <c r="F6" s="399"/>
      <c r="G6" s="399"/>
      <c r="H6" s="437" t="s">
        <v>348</v>
      </c>
      <c r="I6" s="437"/>
      <c r="J6" s="429"/>
      <c r="K6" s="430"/>
      <c r="Q6" s="124"/>
      <c r="R6" s="124"/>
    </row>
    <row r="7" spans="1:43" ht="17.25" thickBot="1">
      <c r="A7" s="413"/>
      <c r="B7" s="1441"/>
      <c r="C7" s="313" t="s">
        <v>98</v>
      </c>
      <c r="D7" s="313" t="s">
        <v>130</v>
      </c>
      <c r="E7" s="313" t="s">
        <v>100</v>
      </c>
      <c r="F7" s="399"/>
      <c r="G7" s="399"/>
      <c r="H7" s="1422" t="s">
        <v>101</v>
      </c>
      <c r="I7" s="1423"/>
      <c r="J7" s="314">
        <f>(E9+E8)-(C9+C8)</f>
        <v>920</v>
      </c>
      <c r="K7" s="430"/>
      <c r="O7" s="146"/>
      <c r="P7" s="87"/>
    </row>
    <row r="8" spans="1:43" ht="19.5" thickBot="1">
      <c r="A8" s="413"/>
      <c r="B8" s="464" t="s">
        <v>161</v>
      </c>
      <c r="C8" s="584">
        <f>'Siang--Produksi'!E8</f>
        <v>641634</v>
      </c>
      <c r="D8" s="584">
        <v>641634</v>
      </c>
      <c r="E8" s="584">
        <v>641634</v>
      </c>
      <c r="F8" s="395"/>
      <c r="G8" s="395"/>
      <c r="H8" s="437"/>
      <c r="I8" s="437"/>
      <c r="J8" s="431"/>
      <c r="K8" s="430"/>
      <c r="O8" s="146"/>
      <c r="P8" s="148"/>
    </row>
    <row r="9" spans="1:43" ht="19.5" thickBot="1">
      <c r="A9" s="413"/>
      <c r="B9" s="465" t="s">
        <v>162</v>
      </c>
      <c r="C9" s="855">
        <f>'Siang--Produksi'!E9</f>
        <v>1222663</v>
      </c>
      <c r="D9" s="855">
        <v>1222873</v>
      </c>
      <c r="E9" s="855">
        <v>1223583</v>
      </c>
      <c r="F9" s="395"/>
      <c r="G9" s="395"/>
      <c r="H9" s="1422" t="s">
        <v>102</v>
      </c>
      <c r="I9" s="1423"/>
      <c r="J9" s="314">
        <f>(E10+E11)-(C10+C11)</f>
        <v>342</v>
      </c>
      <c r="K9" s="430"/>
      <c r="L9" s="1216"/>
      <c r="M9" s="1216"/>
      <c r="O9" s="146"/>
      <c r="P9" s="87"/>
    </row>
    <row r="10" spans="1:43" ht="18.75" customHeight="1" thickBot="1">
      <c r="A10" s="413"/>
      <c r="B10" s="465" t="s">
        <v>163</v>
      </c>
      <c r="C10" s="439">
        <f>'Siang--Produksi'!E10</f>
        <v>299324</v>
      </c>
      <c r="D10" s="439">
        <v>299425</v>
      </c>
      <c r="E10" s="439">
        <v>299666</v>
      </c>
      <c r="F10" s="400"/>
      <c r="G10" s="400"/>
      <c r="H10" s="400"/>
      <c r="I10" s="400"/>
      <c r="J10" s="432"/>
      <c r="K10" s="430"/>
      <c r="O10" s="146"/>
      <c r="P10" s="87"/>
    </row>
    <row r="11" spans="1:43" ht="19.5" thickBot="1">
      <c r="A11" s="413"/>
      <c r="B11" s="465" t="s">
        <v>164</v>
      </c>
      <c r="C11" s="439">
        <f>'Siang--Produksi'!E11</f>
        <v>1028969</v>
      </c>
      <c r="D11" s="439">
        <v>1028969</v>
      </c>
      <c r="E11" s="439">
        <v>1028969</v>
      </c>
      <c r="F11" s="395"/>
      <c r="G11" s="395"/>
      <c r="H11" s="1422" t="s">
        <v>103</v>
      </c>
      <c r="I11" s="1423"/>
      <c r="J11" s="314">
        <f>(E14-C14)+(E15-C15)</f>
        <v>476</v>
      </c>
      <c r="K11" s="430"/>
      <c r="L11" s="125"/>
      <c r="O11" s="146"/>
      <c r="P11" s="87"/>
    </row>
    <row r="12" spans="1:43" ht="17.25" thickBot="1">
      <c r="A12" s="413"/>
      <c r="B12" s="465" t="s">
        <v>104</v>
      </c>
      <c r="C12" s="557">
        <f>'Siang--Produksi'!E12</f>
        <v>661679</v>
      </c>
      <c r="D12" s="557">
        <v>661679</v>
      </c>
      <c r="E12" s="557">
        <v>661679</v>
      </c>
      <c r="F12" s="395"/>
      <c r="G12" s="395"/>
      <c r="H12" s="431"/>
      <c r="I12" s="431"/>
      <c r="J12" s="432"/>
      <c r="K12" s="430"/>
      <c r="O12" s="146"/>
      <c r="P12" s="127"/>
    </row>
    <row r="13" spans="1:43" ht="15.75" customHeight="1" thickBot="1">
      <c r="A13" s="413"/>
      <c r="B13" s="465" t="s">
        <v>105</v>
      </c>
      <c r="C13" s="557">
        <f>'Siang--Produksi'!E13</f>
        <v>179722</v>
      </c>
      <c r="D13" s="557">
        <v>179829</v>
      </c>
      <c r="E13" s="558">
        <v>180187</v>
      </c>
      <c r="F13" s="395"/>
      <c r="G13" s="395"/>
      <c r="H13" s="1422" t="s">
        <v>106</v>
      </c>
      <c r="I13" s="1423"/>
      <c r="J13" s="314">
        <f>E16-C16</f>
        <v>248</v>
      </c>
      <c r="K13" s="433"/>
      <c r="O13" s="146"/>
      <c r="P13" s="127"/>
    </row>
    <row r="14" spans="1:43" ht="15.75" customHeight="1">
      <c r="A14" s="413"/>
      <c r="B14" s="465" t="s">
        <v>107</v>
      </c>
      <c r="C14" s="558">
        <f>'Siang--Produksi'!E14</f>
        <v>56198</v>
      </c>
      <c r="D14" s="558">
        <v>56269</v>
      </c>
      <c r="E14" s="558">
        <v>56522</v>
      </c>
      <c r="F14" s="395"/>
      <c r="G14" s="395"/>
      <c r="H14" s="861" t="s">
        <v>1164</v>
      </c>
      <c r="I14" s="861"/>
      <c r="J14" s="861">
        <f>AVERAGE(J11/9)</f>
        <v>52.888888888888886</v>
      </c>
      <c r="K14" s="430"/>
      <c r="L14" s="127"/>
      <c r="M14" s="126"/>
      <c r="N14" s="127"/>
      <c r="O14" s="146"/>
      <c r="P14" s="127"/>
      <c r="AF14" s="64">
        <v>9.6</v>
      </c>
      <c r="AG14" s="64">
        <v>9.6</v>
      </c>
      <c r="AL14" s="64">
        <v>1.98</v>
      </c>
      <c r="AP14" s="64">
        <v>264498</v>
      </c>
      <c r="AQ14" s="64">
        <v>774951</v>
      </c>
    </row>
    <row r="15" spans="1:43" ht="15.75">
      <c r="A15" s="413"/>
      <c r="B15" s="465" t="s">
        <v>108</v>
      </c>
      <c r="C15" s="558">
        <f>'Siang--Produksi'!E15</f>
        <v>732621</v>
      </c>
      <c r="D15" s="558">
        <v>732661</v>
      </c>
      <c r="E15" s="558">
        <v>732773</v>
      </c>
      <c r="F15" s="395"/>
      <c r="G15" s="395"/>
      <c r="H15" s="341" t="s">
        <v>1165</v>
      </c>
      <c r="I15" s="341"/>
      <c r="J15" s="863">
        <f>AVERAGE(J13/9)</f>
        <v>27.555555555555557</v>
      </c>
      <c r="K15" s="401"/>
      <c r="L15" s="322"/>
      <c r="M15" s="322"/>
      <c r="N15" s="322"/>
      <c r="O15" s="322"/>
      <c r="P15" s="163"/>
      <c r="AF15" s="64">
        <v>9.8000000000000007</v>
      </c>
      <c r="AG15" s="64">
        <v>9.8000000000000007</v>
      </c>
      <c r="AL15" s="64">
        <v>2.1</v>
      </c>
      <c r="AP15" s="64">
        <v>264521</v>
      </c>
      <c r="AQ15" s="64">
        <v>775245</v>
      </c>
    </row>
    <row r="16" spans="1:43" ht="16.5" thickBot="1">
      <c r="A16" s="413"/>
      <c r="B16" s="466" t="s">
        <v>109</v>
      </c>
      <c r="C16" s="912">
        <f>'Siang--Produksi'!E16</f>
        <v>460763</v>
      </c>
      <c r="D16" s="912">
        <v>460821</v>
      </c>
      <c r="E16" s="912">
        <v>461011</v>
      </c>
      <c r="F16" s="399"/>
      <c r="I16" s="341"/>
      <c r="J16" s="434"/>
      <c r="K16" s="401"/>
      <c r="L16" s="322"/>
      <c r="M16" s="322"/>
      <c r="N16" s="322"/>
      <c r="O16" s="322"/>
    </row>
    <row r="17" spans="1:18" ht="8.1" customHeight="1" thickBot="1">
      <c r="A17" s="413"/>
      <c r="B17" s="399"/>
      <c r="C17" s="395"/>
      <c r="D17" s="395"/>
      <c r="G17" s="399"/>
      <c r="H17" s="395"/>
      <c r="I17" s="395"/>
      <c r="J17" s="399"/>
      <c r="K17" s="401"/>
      <c r="L17" s="322"/>
      <c r="M17" s="322"/>
      <c r="N17" s="322"/>
      <c r="O17" s="322"/>
      <c r="P17" s="124"/>
      <c r="Q17" s="124"/>
      <c r="R17" s="124"/>
    </row>
    <row r="18" spans="1:18" ht="16.5" thickBot="1">
      <c r="A18" s="413"/>
      <c r="B18" s="1424" t="s">
        <v>110</v>
      </c>
      <c r="C18" s="1418" t="s">
        <v>118</v>
      </c>
      <c r="D18" s="1419"/>
      <c r="E18" s="1453" t="s">
        <v>136</v>
      </c>
      <c r="F18" s="1454"/>
      <c r="G18" s="449"/>
      <c r="H18" s="399"/>
      <c r="I18" s="399"/>
      <c r="J18" s="399"/>
      <c r="K18" s="435"/>
      <c r="L18" s="322"/>
      <c r="M18" s="322"/>
      <c r="N18" s="322"/>
      <c r="O18" s="322"/>
      <c r="P18" s="124"/>
      <c r="Q18" s="124"/>
      <c r="R18" s="124"/>
    </row>
    <row r="19" spans="1:18" ht="16.5" thickBot="1">
      <c r="A19" s="413"/>
      <c r="B19" s="1425"/>
      <c r="C19" s="313" t="s">
        <v>197</v>
      </c>
      <c r="D19" s="313" t="s">
        <v>527</v>
      </c>
      <c r="E19" s="313" t="s">
        <v>111</v>
      </c>
      <c r="F19" s="313" t="s">
        <v>112</v>
      </c>
      <c r="G19" s="450"/>
      <c r="H19" s="438"/>
      <c r="J19" s="399"/>
      <c r="K19" s="436"/>
      <c r="L19" s="164"/>
      <c r="M19" s="164"/>
      <c r="N19" s="164"/>
      <c r="O19" s="164"/>
      <c r="P19" s="128"/>
      <c r="Q19" s="124"/>
      <c r="R19" s="124"/>
    </row>
    <row r="20" spans="1:18" ht="15.75">
      <c r="A20" s="413"/>
      <c r="B20" s="464" t="s">
        <v>113</v>
      </c>
      <c r="C20" s="1430">
        <v>4.2</v>
      </c>
      <c r="D20" s="1431"/>
      <c r="E20" s="1430">
        <v>4.3499999999999996</v>
      </c>
      <c r="F20" s="1431"/>
      <c r="G20" s="452"/>
      <c r="H20" s="399"/>
      <c r="I20" s="438"/>
      <c r="J20" s="399"/>
      <c r="K20" s="436"/>
      <c r="L20" s="164"/>
      <c r="M20" s="164"/>
      <c r="N20" s="164"/>
      <c r="O20" s="352"/>
      <c r="P20" s="129"/>
      <c r="Q20" s="130"/>
      <c r="R20" s="130"/>
    </row>
    <row r="21" spans="1:18" ht="15.75">
      <c r="A21" s="406"/>
      <c r="B21" s="465" t="s">
        <v>114</v>
      </c>
      <c r="C21" s="1432">
        <v>4.4000000000000004</v>
      </c>
      <c r="D21" s="1433"/>
      <c r="E21" s="1432">
        <v>4.3</v>
      </c>
      <c r="F21" s="1433"/>
      <c r="G21" s="451"/>
      <c r="H21" s="424"/>
      <c r="I21" s="424"/>
      <c r="J21" s="424"/>
      <c r="K21" s="436"/>
      <c r="L21" s="164"/>
      <c r="M21" s="164"/>
      <c r="N21" s="164"/>
      <c r="O21" s="352"/>
      <c r="P21" s="137"/>
      <c r="Q21" s="137"/>
      <c r="R21" s="137"/>
    </row>
    <row r="22" spans="1:18" ht="18.75">
      <c r="A22" s="406"/>
      <c r="B22" s="465" t="s">
        <v>131</v>
      </c>
      <c r="C22" s="588">
        <v>1</v>
      </c>
      <c r="D22" s="588">
        <v>1</v>
      </c>
      <c r="E22" s="588">
        <v>2.1</v>
      </c>
      <c r="F22" s="588">
        <v>2.1</v>
      </c>
      <c r="G22" s="451"/>
      <c r="H22" s="424"/>
      <c r="I22" s="1455"/>
      <c r="J22" s="424"/>
      <c r="K22" s="436"/>
      <c r="L22" s="164"/>
      <c r="M22" s="164"/>
      <c r="N22" s="164"/>
      <c r="O22" s="352"/>
      <c r="P22" s="137"/>
      <c r="Q22" s="137"/>
      <c r="R22" s="137"/>
    </row>
    <row r="23" spans="1:18" ht="18.75">
      <c r="A23" s="406"/>
      <c r="B23" s="465" t="s">
        <v>132</v>
      </c>
      <c r="C23" s="588">
        <v>2.97</v>
      </c>
      <c r="D23" s="588">
        <v>2.97</v>
      </c>
      <c r="E23" s="588">
        <v>1.6</v>
      </c>
      <c r="F23" s="588">
        <v>1.6</v>
      </c>
      <c r="G23" s="451"/>
      <c r="H23" s="424"/>
      <c r="I23" s="1455"/>
      <c r="J23" s="424"/>
      <c r="K23" s="436"/>
      <c r="L23" s="164"/>
      <c r="M23" s="164"/>
      <c r="N23" s="164"/>
      <c r="O23" s="352"/>
      <c r="P23" s="137"/>
      <c r="Q23" s="137"/>
      <c r="R23" s="137"/>
    </row>
    <row r="24" spans="1:18" ht="15.75">
      <c r="A24" s="406"/>
      <c r="B24" s="465" t="s">
        <v>115</v>
      </c>
      <c r="C24" s="439">
        <v>8.1</v>
      </c>
      <c r="D24" s="439">
        <v>8.1</v>
      </c>
      <c r="E24" s="439">
        <v>8.5</v>
      </c>
      <c r="F24" s="439">
        <v>8.5</v>
      </c>
      <c r="G24" s="451"/>
      <c r="H24" s="424"/>
      <c r="I24" s="424"/>
      <c r="J24" s="424"/>
      <c r="K24" s="436"/>
      <c r="L24" s="164"/>
      <c r="M24" s="164"/>
      <c r="N24" s="164"/>
      <c r="O24" s="352"/>
      <c r="P24" s="137"/>
      <c r="Q24" s="137"/>
      <c r="R24" s="137"/>
    </row>
    <row r="25" spans="1:18" ht="15.75" customHeight="1">
      <c r="A25" s="406"/>
      <c r="B25" s="465" t="s">
        <v>116</v>
      </c>
      <c r="C25" s="588" t="s">
        <v>380</v>
      </c>
      <c r="D25" s="439">
        <v>2.48</v>
      </c>
      <c r="E25" s="588" t="s">
        <v>380</v>
      </c>
      <c r="F25" s="439">
        <v>2.3690000000000002</v>
      </c>
      <c r="G25" s="237"/>
      <c r="H25" s="424"/>
      <c r="I25" s="424"/>
      <c r="J25" s="424"/>
      <c r="K25" s="436"/>
      <c r="L25" s="164"/>
      <c r="M25" s="164"/>
      <c r="N25" s="352"/>
      <c r="O25" s="352"/>
      <c r="P25" s="137"/>
      <c r="Q25" s="137"/>
      <c r="R25" s="137"/>
    </row>
    <row r="26" spans="1:18" ht="15.75" customHeight="1" thickBot="1">
      <c r="A26" s="406"/>
      <c r="B26" s="466" t="s">
        <v>117</v>
      </c>
      <c r="C26" s="573">
        <v>3.6</v>
      </c>
      <c r="D26" s="573">
        <v>3.64</v>
      </c>
      <c r="E26" s="573">
        <v>3.6</v>
      </c>
      <c r="F26" s="573">
        <v>3.7</v>
      </c>
      <c r="G26" s="237"/>
      <c r="H26" s="424"/>
      <c r="I26" s="424"/>
      <c r="J26" s="424"/>
      <c r="K26" s="408"/>
      <c r="L26" s="137"/>
      <c r="M26" s="137"/>
      <c r="N26" s="138"/>
      <c r="O26" s="138"/>
      <c r="P26" s="137"/>
      <c r="Q26" s="137"/>
      <c r="R26" s="137"/>
    </row>
    <row r="27" spans="1:18" ht="8.1" customHeight="1" thickBot="1">
      <c r="A27" s="406"/>
      <c r="B27" s="407"/>
      <c r="C27" s="574"/>
      <c r="D27" s="574"/>
      <c r="E27" s="407"/>
      <c r="F27" s="407"/>
      <c r="G27" s="407"/>
      <c r="H27" s="427" t="s">
        <v>9</v>
      </c>
      <c r="I27" s="427"/>
      <c r="J27" s="427"/>
      <c r="K27" s="428"/>
      <c r="L27" s="137"/>
      <c r="M27" s="137"/>
      <c r="N27" s="1443"/>
      <c r="O27" s="1443"/>
      <c r="P27" s="137"/>
      <c r="Q27" s="137"/>
      <c r="R27" s="137"/>
    </row>
    <row r="28" spans="1:18" ht="16.5" thickBot="1">
      <c r="A28" s="406"/>
      <c r="B28" s="1420" t="s">
        <v>124</v>
      </c>
      <c r="C28" s="1418" t="s">
        <v>125</v>
      </c>
      <c r="D28" s="1442"/>
      <c r="E28" s="1419"/>
      <c r="F28" s="453"/>
      <c r="G28" s="425"/>
      <c r="H28" s="1447" t="s">
        <v>141</v>
      </c>
      <c r="I28" s="1440" t="s">
        <v>142</v>
      </c>
      <c r="J28" s="1449"/>
      <c r="K28" s="457"/>
      <c r="L28" s="137"/>
      <c r="M28" s="137"/>
      <c r="N28" s="1443"/>
      <c r="O28" s="1443"/>
      <c r="P28" s="137"/>
      <c r="Q28" s="137"/>
      <c r="R28" s="137"/>
    </row>
    <row r="29" spans="1:18" ht="16.5" thickBot="1">
      <c r="A29" s="406"/>
      <c r="B29" s="1421"/>
      <c r="C29" s="313" t="s">
        <v>10</v>
      </c>
      <c r="D29" s="313" t="s">
        <v>130</v>
      </c>
      <c r="E29" s="313" t="s">
        <v>148</v>
      </c>
      <c r="F29" s="454"/>
      <c r="G29" s="326"/>
      <c r="H29" s="1448"/>
      <c r="I29" s="1441"/>
      <c r="J29" s="1450"/>
      <c r="K29" s="457"/>
      <c r="L29" s="137"/>
      <c r="M29" s="139"/>
      <c r="N29" s="1443"/>
      <c r="O29" s="1443"/>
      <c r="P29" s="137"/>
      <c r="Q29" s="137"/>
      <c r="R29" s="137"/>
    </row>
    <row r="30" spans="1:18" ht="16.5" customHeight="1">
      <c r="A30" s="406"/>
      <c r="B30" s="482" t="s">
        <v>126</v>
      </c>
      <c r="C30" s="554">
        <f>'Siang--Produksi'!E30</f>
        <v>2.4500000000000002</v>
      </c>
      <c r="D30" s="554">
        <v>2.5</v>
      </c>
      <c r="E30" s="554">
        <v>2.5</v>
      </c>
      <c r="F30" s="413"/>
      <c r="G30" s="430"/>
      <c r="H30" s="397" t="s">
        <v>126</v>
      </c>
      <c r="I30" s="420">
        <f>13.9*1000*(C30-E30)</f>
        <v>-694.9999999999975</v>
      </c>
      <c r="J30" s="421" t="s">
        <v>146</v>
      </c>
      <c r="K30" s="430"/>
      <c r="L30" s="137"/>
      <c r="M30" s="140"/>
      <c r="N30" s="140"/>
      <c r="O30" s="140"/>
      <c r="P30" s="137"/>
      <c r="Q30" s="137"/>
      <c r="R30" s="137"/>
    </row>
    <row r="31" spans="1:18" ht="18.75" customHeight="1">
      <c r="A31" s="406"/>
      <c r="B31" s="483" t="s">
        <v>127</v>
      </c>
      <c r="C31" s="588">
        <f>'Siang--Produksi'!E31</f>
        <v>2.39</v>
      </c>
      <c r="D31" s="588">
        <v>2.54</v>
      </c>
      <c r="E31" s="588">
        <v>2.54</v>
      </c>
      <c r="F31" s="400"/>
      <c r="G31" s="400"/>
      <c r="H31" s="440" t="s">
        <v>127</v>
      </c>
      <c r="I31" s="441">
        <f>13.9*1000*(C31-E31)</f>
        <v>-2084.9999999999986</v>
      </c>
      <c r="J31" s="442" t="s">
        <v>146</v>
      </c>
      <c r="K31" s="430"/>
      <c r="L31" s="137"/>
      <c r="M31" s="137"/>
      <c r="N31" s="137"/>
      <c r="O31" s="137"/>
      <c r="P31" s="137"/>
      <c r="Q31" s="137"/>
      <c r="R31" s="137"/>
    </row>
    <row r="32" spans="1:18" ht="16.5" thickBot="1">
      <c r="A32" s="406"/>
      <c r="B32" s="483" t="s">
        <v>128</v>
      </c>
      <c r="C32" s="588">
        <f>'Siang--Produksi'!E32</f>
        <v>2.7</v>
      </c>
      <c r="D32" s="588">
        <v>2.4500000000000002</v>
      </c>
      <c r="E32" s="588">
        <v>2.38</v>
      </c>
      <c r="F32" s="426"/>
      <c r="G32" s="426"/>
      <c r="H32" s="443" t="s">
        <v>128</v>
      </c>
      <c r="I32" s="444">
        <f>13.9*1000*(C32-E32)</f>
        <v>4448.0000000000036</v>
      </c>
      <c r="J32" s="445" t="s">
        <v>146</v>
      </c>
      <c r="K32" s="430"/>
      <c r="L32" s="137"/>
      <c r="M32" s="137"/>
      <c r="N32" s="137"/>
      <c r="O32" s="137"/>
      <c r="P32" s="137"/>
      <c r="Q32" s="137"/>
      <c r="R32" s="137"/>
    </row>
    <row r="33" spans="1:18" ht="16.5" thickBot="1">
      <c r="A33" s="406"/>
      <c r="B33" s="483" t="s">
        <v>149</v>
      </c>
      <c r="C33" s="588">
        <f>'Siang--Produksi'!E33</f>
        <v>0.85</v>
      </c>
      <c r="D33" s="588">
        <v>0.82</v>
      </c>
      <c r="E33" s="588">
        <v>0.82</v>
      </c>
      <c r="F33" s="400"/>
      <c r="G33" s="400"/>
      <c r="H33" s="402" t="s">
        <v>143</v>
      </c>
      <c r="I33" s="422">
        <f>SUM(I30:I32)</f>
        <v>1668.0000000000073</v>
      </c>
      <c r="J33" s="423" t="s">
        <v>146</v>
      </c>
      <c r="K33" s="430"/>
      <c r="L33" s="137"/>
      <c r="M33" s="137"/>
      <c r="N33" s="137"/>
      <c r="O33" s="137"/>
      <c r="P33" s="137"/>
      <c r="Q33" s="137"/>
      <c r="R33" s="137"/>
    </row>
    <row r="34" spans="1:18" ht="16.5" thickBot="1">
      <c r="A34" s="406"/>
      <c r="B34" s="484" t="s">
        <v>129</v>
      </c>
      <c r="C34" s="961">
        <f>'Siang--Produksi'!E34</f>
        <v>0.84</v>
      </c>
      <c r="D34" s="961">
        <v>0.87</v>
      </c>
      <c r="E34" s="961">
        <v>0.85</v>
      </c>
      <c r="F34" s="407"/>
      <c r="G34" s="407"/>
      <c r="H34" s="400"/>
      <c r="I34" s="400"/>
      <c r="J34" s="407"/>
      <c r="K34" s="408"/>
      <c r="L34" s="137"/>
      <c r="M34" s="137"/>
      <c r="N34" s="137"/>
      <c r="O34" s="137"/>
      <c r="P34" s="137"/>
      <c r="Q34" s="137"/>
      <c r="R34" s="137"/>
    </row>
    <row r="35" spans="1:18" ht="8.1" customHeight="1" thickBot="1">
      <c r="A35" s="406"/>
      <c r="B35" s="424"/>
      <c r="C35" s="395"/>
      <c r="D35" s="396"/>
      <c r="E35" s="395"/>
      <c r="F35" s="407"/>
      <c r="G35" s="407"/>
      <c r="H35" s="400"/>
      <c r="I35" s="400"/>
      <c r="J35" s="407"/>
      <c r="K35" s="408"/>
      <c r="L35" s="137"/>
      <c r="M35" s="137"/>
      <c r="N35" s="137"/>
      <c r="O35" s="141"/>
      <c r="P35" s="137"/>
      <c r="Q35" s="137"/>
      <c r="R35" s="137"/>
    </row>
    <row r="36" spans="1:18" ht="16.5" thickBot="1">
      <c r="A36" s="414"/>
      <c r="B36" s="1420" t="s">
        <v>150</v>
      </c>
      <c r="C36" s="1418" t="s">
        <v>151</v>
      </c>
      <c r="D36" s="1419"/>
      <c r="E36" s="1418" t="s">
        <v>152</v>
      </c>
      <c r="F36" s="1419"/>
      <c r="G36" s="450"/>
      <c r="H36" s="415" t="s">
        <v>144</v>
      </c>
      <c r="I36" s="415"/>
      <c r="J36" s="407"/>
      <c r="K36" s="408"/>
      <c r="L36" s="137"/>
      <c r="M36" s="137"/>
      <c r="N36" s="137"/>
      <c r="O36" s="137"/>
      <c r="P36" s="137"/>
      <c r="Q36" s="137"/>
      <c r="R36" s="137"/>
    </row>
    <row r="37" spans="1:18" ht="16.5" thickBot="1">
      <c r="A37" s="406"/>
      <c r="B37" s="1421"/>
      <c r="C37" s="313" t="s">
        <v>98</v>
      </c>
      <c r="D37" s="313" t="s">
        <v>148</v>
      </c>
      <c r="E37" s="313" t="s">
        <v>98</v>
      </c>
      <c r="F37" s="313" t="s">
        <v>148</v>
      </c>
      <c r="G37" s="450"/>
      <c r="H37" s="407" t="s">
        <v>577</v>
      </c>
      <c r="I37" s="407"/>
      <c r="J37" s="407"/>
      <c r="K37" s="408"/>
      <c r="L37" s="137"/>
      <c r="M37" s="137"/>
      <c r="N37" s="137"/>
      <c r="O37" s="137"/>
      <c r="P37" s="137"/>
      <c r="Q37" s="137"/>
      <c r="R37" s="137"/>
    </row>
    <row r="38" spans="1:18" ht="15.75">
      <c r="A38" s="406"/>
      <c r="B38" s="482" t="s">
        <v>153</v>
      </c>
      <c r="C38" s="811">
        <v>1500</v>
      </c>
      <c r="D38" s="811">
        <v>1500</v>
      </c>
      <c r="E38" s="811" t="s">
        <v>919</v>
      </c>
      <c r="F38" s="811" t="s">
        <v>919</v>
      </c>
      <c r="G38" s="455"/>
      <c r="H38" s="416"/>
      <c r="I38" s="416"/>
      <c r="J38" s="416"/>
      <c r="K38" s="408"/>
      <c r="L38" s="137"/>
      <c r="M38" s="137"/>
      <c r="N38" s="137"/>
      <c r="O38" s="137"/>
      <c r="P38" s="137"/>
      <c r="Q38" s="137"/>
      <c r="R38" s="137"/>
    </row>
    <row r="39" spans="1:18" ht="15.75">
      <c r="A39" s="406"/>
      <c r="B39" s="483" t="s">
        <v>154</v>
      </c>
      <c r="C39" s="812">
        <v>166</v>
      </c>
      <c r="D39" s="812">
        <v>167</v>
      </c>
      <c r="E39" s="812" t="s">
        <v>920</v>
      </c>
      <c r="F39" s="812" t="s">
        <v>920</v>
      </c>
      <c r="G39" s="455"/>
      <c r="H39" s="416"/>
      <c r="I39" s="416"/>
      <c r="J39" s="416"/>
      <c r="K39" s="408"/>
      <c r="L39" s="142"/>
      <c r="M39" s="137"/>
      <c r="N39" s="137"/>
      <c r="O39" s="137"/>
      <c r="P39" s="137"/>
      <c r="Q39" s="137"/>
      <c r="R39" s="137"/>
    </row>
    <row r="40" spans="1:18" ht="15.75">
      <c r="A40" s="406"/>
      <c r="B40" s="483" t="s">
        <v>564</v>
      </c>
      <c r="C40" s="812">
        <v>0.8</v>
      </c>
      <c r="D40" s="812">
        <v>0.9</v>
      </c>
      <c r="E40" s="812" t="s">
        <v>921</v>
      </c>
      <c r="F40" s="812" t="s">
        <v>921</v>
      </c>
      <c r="G40" s="455"/>
      <c r="H40" s="417"/>
      <c r="I40" s="417"/>
      <c r="J40" s="417"/>
      <c r="K40" s="418"/>
      <c r="L40" s="315"/>
      <c r="M40" s="137"/>
      <c r="N40" s="137"/>
      <c r="O40" s="137"/>
      <c r="P40" s="137"/>
      <c r="Q40" s="137"/>
      <c r="R40" s="137"/>
    </row>
    <row r="41" spans="1:18" ht="15.75">
      <c r="A41" s="406"/>
      <c r="B41" s="483" t="s">
        <v>156</v>
      </c>
      <c r="C41" s="812">
        <v>77</v>
      </c>
      <c r="D41" s="812">
        <v>78</v>
      </c>
      <c r="E41" s="812" t="s">
        <v>922</v>
      </c>
      <c r="F41" s="812" t="s">
        <v>922</v>
      </c>
      <c r="G41" s="455"/>
      <c r="H41" s="419"/>
      <c r="I41" s="419"/>
      <c r="J41" s="417"/>
      <c r="K41" s="408"/>
      <c r="L41" s="137"/>
      <c r="M41" s="137"/>
      <c r="N41" s="137"/>
      <c r="O41" s="137"/>
      <c r="P41" s="137"/>
      <c r="Q41" s="137"/>
      <c r="R41" s="137"/>
    </row>
    <row r="42" spans="1:18" ht="15.75">
      <c r="A42" s="406"/>
      <c r="B42" s="483" t="s">
        <v>157</v>
      </c>
      <c r="C42" s="447" t="s">
        <v>380</v>
      </c>
      <c r="D42" s="447" t="s">
        <v>380</v>
      </c>
      <c r="E42" s="813" t="s">
        <v>921</v>
      </c>
      <c r="F42" s="813" t="s">
        <v>921</v>
      </c>
      <c r="G42" s="238"/>
      <c r="H42" s="417"/>
      <c r="I42" s="417"/>
      <c r="J42" s="417"/>
      <c r="K42" s="408"/>
      <c r="L42" s="137"/>
      <c r="M42" s="137"/>
      <c r="N42" s="137"/>
      <c r="O42" s="137"/>
      <c r="P42" s="137"/>
      <c r="Q42" s="137"/>
      <c r="R42" s="137"/>
    </row>
    <row r="43" spans="1:18" ht="15.75">
      <c r="A43" s="406"/>
      <c r="B43" s="483" t="s">
        <v>158</v>
      </c>
      <c r="C43" s="446">
        <v>4.0999999999999996</v>
      </c>
      <c r="D43" s="446">
        <v>3.9</v>
      </c>
      <c r="E43" s="814" t="s">
        <v>13</v>
      </c>
      <c r="F43" s="814" t="s">
        <v>13</v>
      </c>
      <c r="G43" s="455"/>
      <c r="H43" s="419"/>
      <c r="I43" s="419"/>
      <c r="J43" s="417"/>
      <c r="K43" s="408"/>
      <c r="L43" s="137"/>
      <c r="M43" s="137"/>
      <c r="N43" s="137"/>
      <c r="O43" s="137"/>
      <c r="P43" s="137"/>
      <c r="Q43" s="137"/>
      <c r="R43" s="137"/>
    </row>
    <row r="44" spans="1:18" ht="15.75">
      <c r="A44" s="406"/>
      <c r="B44" s="483" t="s">
        <v>175</v>
      </c>
      <c r="C44" s="448">
        <v>45</v>
      </c>
      <c r="D44" s="448">
        <v>42</v>
      </c>
      <c r="E44" s="814" t="s">
        <v>919</v>
      </c>
      <c r="F44" s="814" t="s">
        <v>919</v>
      </c>
      <c r="G44" s="456"/>
      <c r="H44" s="419"/>
      <c r="I44" s="419"/>
      <c r="J44" s="417"/>
      <c r="K44" s="408"/>
      <c r="L44" s="137"/>
      <c r="M44" s="137"/>
      <c r="N44" s="137"/>
      <c r="O44" s="137"/>
      <c r="P44" s="137"/>
      <c r="Q44" s="137"/>
      <c r="R44" s="137"/>
    </row>
    <row r="45" spans="1:18" ht="16.5" thickBot="1">
      <c r="A45" s="406"/>
      <c r="B45" s="485" t="s">
        <v>159</v>
      </c>
      <c r="C45" s="665">
        <v>0</v>
      </c>
      <c r="D45" s="665">
        <v>0</v>
      </c>
      <c r="E45" s="815" t="s">
        <v>918</v>
      </c>
      <c r="F45" s="815" t="s">
        <v>918</v>
      </c>
      <c r="G45" s="456"/>
      <c r="H45" s="407"/>
      <c r="I45" s="407"/>
      <c r="J45" s="407"/>
      <c r="K45" s="408"/>
      <c r="L45" s="137"/>
      <c r="M45" s="137"/>
      <c r="N45" s="137"/>
      <c r="O45" s="137"/>
      <c r="P45" s="137"/>
      <c r="Q45" s="137"/>
      <c r="R45" s="137"/>
    </row>
    <row r="46" spans="1:18" ht="16.5" thickBot="1">
      <c r="A46" s="409"/>
      <c r="B46" s="411"/>
      <c r="C46" s="411"/>
      <c r="D46" s="411"/>
      <c r="E46" s="411"/>
      <c r="F46" s="411"/>
      <c r="G46" s="411"/>
      <c r="H46" s="410"/>
      <c r="I46" s="410"/>
      <c r="J46" s="410"/>
      <c r="K46" s="412"/>
      <c r="L46" s="137"/>
      <c r="M46" s="137"/>
      <c r="N46" s="137"/>
      <c r="O46" s="137"/>
      <c r="P46" s="137"/>
      <c r="Q46" s="137"/>
      <c r="R46" s="137"/>
    </row>
    <row r="47" spans="1:18" ht="15.75">
      <c r="A47" s="403"/>
      <c r="B47" s="458" t="s">
        <v>206</v>
      </c>
      <c r="C47" s="394"/>
      <c r="D47" s="394"/>
      <c r="E47" s="394"/>
      <c r="F47" s="394"/>
      <c r="G47" s="394"/>
      <c r="H47" s="404"/>
      <c r="I47" s="404"/>
      <c r="J47" s="404"/>
      <c r="K47" s="405"/>
      <c r="L47" s="137"/>
      <c r="M47" s="137"/>
      <c r="N47" s="137"/>
      <c r="O47" s="137"/>
      <c r="P47" s="137"/>
      <c r="Q47" s="137"/>
      <c r="R47" s="137"/>
    </row>
    <row r="48" spans="1:18" ht="15.75">
      <c r="A48" s="406"/>
      <c r="B48" s="460" t="s">
        <v>1443</v>
      </c>
      <c r="C48" s="400"/>
      <c r="D48" s="400"/>
      <c r="E48" s="400"/>
      <c r="F48" s="400"/>
      <c r="G48" s="400"/>
      <c r="H48" s="407"/>
      <c r="I48" s="407"/>
      <c r="J48" s="407"/>
      <c r="K48" s="408"/>
      <c r="L48" s="137"/>
      <c r="M48" s="137"/>
      <c r="N48" s="137"/>
      <c r="O48" s="137"/>
      <c r="P48" s="137"/>
      <c r="Q48" s="137"/>
      <c r="R48" s="137"/>
    </row>
    <row r="49" spans="1:18" ht="16.5" thickBot="1">
      <c r="A49" s="409"/>
      <c r="B49" s="459" t="s">
        <v>1444</v>
      </c>
      <c r="C49" s="410"/>
      <c r="D49" s="410"/>
      <c r="E49" s="411"/>
      <c r="F49" s="411"/>
      <c r="G49" s="411"/>
      <c r="H49" s="410"/>
      <c r="I49" s="410"/>
      <c r="J49" s="410"/>
      <c r="K49" s="412"/>
      <c r="L49" s="137"/>
      <c r="M49" s="137"/>
      <c r="N49" s="137"/>
      <c r="O49" s="137"/>
      <c r="P49" s="137"/>
      <c r="Q49" s="137"/>
      <c r="R49" s="137"/>
    </row>
    <row r="50" spans="1:18" ht="15.75">
      <c r="A50" s="137"/>
      <c r="B50" s="137"/>
      <c r="C50" s="137"/>
      <c r="D50" s="137"/>
      <c r="E50" s="137"/>
      <c r="F50" s="137"/>
      <c r="G50" s="137"/>
      <c r="H50" s="280"/>
      <c r="I50" s="280"/>
      <c r="J50" s="280"/>
      <c r="K50" s="137"/>
      <c r="L50" s="137"/>
      <c r="M50" s="137"/>
      <c r="N50" s="137"/>
      <c r="O50" s="137"/>
      <c r="P50" s="137"/>
      <c r="Q50" s="137"/>
      <c r="R50" s="137"/>
    </row>
    <row r="51" spans="1:18" ht="15.7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137"/>
      <c r="R51" s="137"/>
    </row>
    <row r="52" spans="1:18" ht="15.7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37"/>
      <c r="Q52" s="137"/>
      <c r="R52" s="137"/>
    </row>
    <row r="53" spans="1:18" ht="15.7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</row>
    <row r="54" spans="1:18" ht="15.75">
      <c r="A54" s="137"/>
      <c r="B54" s="137"/>
      <c r="C54" s="137"/>
      <c r="D54" s="137"/>
      <c r="E54" s="137"/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37"/>
      <c r="Q54" s="137"/>
      <c r="R54" s="137"/>
    </row>
    <row r="55" spans="1:18" ht="15.75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</row>
    <row r="56" spans="1:18" ht="15.75">
      <c r="A56" s="137"/>
      <c r="B56" s="137"/>
      <c r="C56" s="137"/>
      <c r="D56" s="137"/>
      <c r="E56" s="137"/>
      <c r="F56" s="137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</row>
    <row r="57" spans="1:18" ht="15.75">
      <c r="A57" s="137"/>
      <c r="B57" s="137"/>
      <c r="C57" s="137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</row>
    <row r="58" spans="1:18" ht="15.7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</row>
    <row r="59" spans="1:18" ht="15.75">
      <c r="A59" s="137"/>
      <c r="B59" s="137"/>
      <c r="C59" s="137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</row>
    <row r="60" spans="1:18" ht="15.7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37"/>
      <c r="N60" s="137"/>
      <c r="O60" s="137"/>
      <c r="P60" s="137"/>
      <c r="Q60" s="137"/>
      <c r="R60" s="137"/>
    </row>
  </sheetData>
  <mergeCells count="29">
    <mergeCell ref="L9:M9"/>
    <mergeCell ref="A1:K1"/>
    <mergeCell ref="A2:K2"/>
    <mergeCell ref="A3:K3"/>
    <mergeCell ref="B5:J5"/>
    <mergeCell ref="B6:B7"/>
    <mergeCell ref="C6:E6"/>
    <mergeCell ref="H7:I7"/>
    <mergeCell ref="H9:I9"/>
    <mergeCell ref="H11:I11"/>
    <mergeCell ref="H13:I13"/>
    <mergeCell ref="B18:B19"/>
    <mergeCell ref="C18:D18"/>
    <mergeCell ref="E18:F18"/>
    <mergeCell ref="N29:O29"/>
    <mergeCell ref="B36:B37"/>
    <mergeCell ref="C36:D36"/>
    <mergeCell ref="E36:F36"/>
    <mergeCell ref="C20:D20"/>
    <mergeCell ref="E20:F20"/>
    <mergeCell ref="C21:D21"/>
    <mergeCell ref="E21:F21"/>
    <mergeCell ref="N27:O27"/>
    <mergeCell ref="B28:B29"/>
    <mergeCell ref="C28:E28"/>
    <mergeCell ref="H28:H29"/>
    <mergeCell ref="I28:J29"/>
    <mergeCell ref="N28:O28"/>
    <mergeCell ref="I22:I23"/>
  </mergeCells>
  <pageMargins left="0.7" right="0.7" top="0.75" bottom="0.75" header="0.3" footer="0.3"/>
  <pageSetup paperSize="7" scale="54" orientation="landscape" horizontalDpi="4294967293" r:id="rId1"/>
  <colBreaks count="1" manualBreakCount="1">
    <brk id="11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600"/>
  <sheetViews>
    <sheetView zoomScale="87" zoomScaleNormal="87" workbookViewId="0">
      <pane ySplit="5" topLeftCell="A584" activePane="bottomLeft" state="frozen"/>
      <selection activeCell="B3" sqref="B3"/>
      <selection pane="bottomLeft" activeCell="B594" sqref="B594"/>
    </sheetView>
  </sheetViews>
  <sheetFormatPr defaultRowHeight="15"/>
  <cols>
    <col min="1" max="1" width="4.7109375" style="615" customWidth="1"/>
    <col min="2" max="2" width="107.85546875" style="353" customWidth="1"/>
    <col min="3" max="3" width="12.5703125" style="67" customWidth="1"/>
    <col min="4" max="4" width="15.140625" style="67" bestFit="1" customWidth="1"/>
    <col min="5" max="5" width="12.140625" style="67" customWidth="1"/>
    <col min="6" max="6" width="13.28515625" style="67" customWidth="1"/>
    <col min="7" max="7" width="16.5703125" style="67" customWidth="1"/>
    <col min="8" max="8" width="15.28515625" style="67" customWidth="1"/>
    <col min="9" max="16384" width="9.140625" style="67"/>
  </cols>
  <sheetData>
    <row r="1" spans="1:11" customFormat="1" ht="15" customHeight="1">
      <c r="A1" s="305"/>
      <c r="B1" s="306"/>
      <c r="C1" s="306"/>
      <c r="D1" s="306"/>
      <c r="E1" s="614"/>
      <c r="F1" s="705"/>
      <c r="G1" s="614"/>
      <c r="H1" s="614"/>
      <c r="J1" s="766" t="s">
        <v>775</v>
      </c>
    </row>
    <row r="2" spans="1:11" customFormat="1" ht="15" customHeight="1">
      <c r="A2" s="736" t="s">
        <v>330</v>
      </c>
      <c r="B2" s="737"/>
      <c r="C2" s="737"/>
      <c r="D2" s="737"/>
      <c r="E2" s="616"/>
      <c r="F2" s="616"/>
      <c r="G2" s="616"/>
      <c r="H2" s="616"/>
      <c r="J2" s="763"/>
      <c r="K2" t="s">
        <v>776</v>
      </c>
    </row>
    <row r="3" spans="1:11" customFormat="1" ht="15" customHeight="1">
      <c r="A3" s="736" t="s">
        <v>332</v>
      </c>
      <c r="B3" s="738"/>
      <c r="C3" s="738"/>
      <c r="D3" s="738"/>
      <c r="E3" s="617"/>
      <c r="F3" s="617"/>
      <c r="G3" s="617"/>
      <c r="H3" s="617"/>
      <c r="J3" s="764"/>
      <c r="K3" t="s">
        <v>777</v>
      </c>
    </row>
    <row r="4" spans="1:11" customFormat="1" ht="15" customHeight="1" thickBot="1">
      <c r="A4" s="739"/>
      <c r="B4" s="740"/>
      <c r="C4" s="740"/>
      <c r="D4" s="740"/>
      <c r="E4" s="618"/>
      <c r="F4" s="618"/>
      <c r="G4" s="618"/>
      <c r="H4" s="618"/>
      <c r="J4" s="765"/>
      <c r="K4" t="s">
        <v>778</v>
      </c>
    </row>
    <row r="5" spans="1:11" customFormat="1" ht="27" customHeight="1" thickBot="1">
      <c r="A5" s="529" t="s">
        <v>232</v>
      </c>
      <c r="B5" s="581" t="s">
        <v>233</v>
      </c>
      <c r="C5" s="530" t="s">
        <v>61</v>
      </c>
      <c r="D5" s="530" t="s">
        <v>234</v>
      </c>
      <c r="E5" s="581" t="s">
        <v>235</v>
      </c>
      <c r="F5" s="581" t="s">
        <v>680</v>
      </c>
      <c r="G5" s="581" t="s">
        <v>236</v>
      </c>
      <c r="H5" s="624" t="s">
        <v>237</v>
      </c>
    </row>
    <row r="6" spans="1:11" s="48" customFormat="1" ht="15" customHeight="1">
      <c r="A6" s="531"/>
      <c r="B6" s="532" t="s">
        <v>238</v>
      </c>
      <c r="C6" s="533" t="s">
        <v>239</v>
      </c>
      <c r="D6" s="534">
        <v>201899378</v>
      </c>
      <c r="E6" s="534" t="s">
        <v>331</v>
      </c>
      <c r="F6" s="534">
        <v>201821078</v>
      </c>
      <c r="G6" s="578" t="s">
        <v>241</v>
      </c>
      <c r="H6" s="625" t="s">
        <v>242</v>
      </c>
    </row>
    <row r="7" spans="1:11" s="48" customFormat="1" ht="15" customHeight="1">
      <c r="A7" s="535"/>
      <c r="B7" s="526" t="s">
        <v>243</v>
      </c>
      <c r="C7" s="519">
        <v>43199</v>
      </c>
      <c r="D7" s="520">
        <v>2018100105</v>
      </c>
      <c r="E7" s="521" t="s">
        <v>240</v>
      </c>
      <c r="F7" s="521">
        <v>201821240</v>
      </c>
      <c r="G7" s="579" t="s">
        <v>244</v>
      </c>
      <c r="H7" s="626" t="s">
        <v>245</v>
      </c>
    </row>
    <row r="8" spans="1:11" s="48" customFormat="1" ht="15" customHeight="1">
      <c r="A8" s="535"/>
      <c r="B8" s="526" t="s">
        <v>246</v>
      </c>
      <c r="C8" s="519" t="s">
        <v>247</v>
      </c>
      <c r="D8" s="520">
        <v>201863794</v>
      </c>
      <c r="E8" s="521" t="s">
        <v>248</v>
      </c>
      <c r="F8" s="521">
        <v>201810918</v>
      </c>
      <c r="G8" s="577" t="s">
        <v>249</v>
      </c>
      <c r="H8" s="627" t="s">
        <v>245</v>
      </c>
    </row>
    <row r="9" spans="1:11" s="48" customFormat="1" ht="15" customHeight="1">
      <c r="A9" s="536"/>
      <c r="B9" s="526" t="s">
        <v>250</v>
      </c>
      <c r="C9" s="519" t="s">
        <v>251</v>
      </c>
      <c r="D9" s="520">
        <v>201876771</v>
      </c>
      <c r="E9" s="521" t="s">
        <v>252</v>
      </c>
      <c r="F9" s="521">
        <v>201814882</v>
      </c>
      <c r="G9" s="577" t="s">
        <v>253</v>
      </c>
      <c r="H9" s="627" t="s">
        <v>254</v>
      </c>
    </row>
    <row r="10" spans="1:11" s="48" customFormat="1" ht="15" customHeight="1">
      <c r="A10" s="535"/>
      <c r="B10" s="526" t="s">
        <v>255</v>
      </c>
      <c r="C10" s="522" t="s">
        <v>256</v>
      </c>
      <c r="D10" s="520">
        <v>201882917</v>
      </c>
      <c r="E10" s="521" t="s">
        <v>257</v>
      </c>
      <c r="F10" s="521">
        <v>201816618</v>
      </c>
      <c r="G10" s="577" t="s">
        <v>258</v>
      </c>
      <c r="H10" s="627" t="s">
        <v>245</v>
      </c>
    </row>
    <row r="11" spans="1:11" s="48" customFormat="1" ht="15" customHeight="1">
      <c r="A11" s="535"/>
      <c r="B11" s="526" t="s">
        <v>259</v>
      </c>
      <c r="C11" s="519" t="s">
        <v>260</v>
      </c>
      <c r="D11" s="520">
        <v>2018108586</v>
      </c>
      <c r="E11" s="521" t="s">
        <v>261</v>
      </c>
      <c r="F11" s="521">
        <v>201822911</v>
      </c>
      <c r="G11" s="577" t="s">
        <v>262</v>
      </c>
      <c r="H11" s="627" t="s">
        <v>245</v>
      </c>
    </row>
    <row r="12" spans="1:11" s="48" customFormat="1" ht="15" customHeight="1">
      <c r="A12" s="535"/>
      <c r="B12" s="526" t="s">
        <v>263</v>
      </c>
      <c r="C12" s="519">
        <v>43132</v>
      </c>
      <c r="D12" s="520">
        <v>201760721</v>
      </c>
      <c r="E12" s="521" t="s">
        <v>264</v>
      </c>
      <c r="F12" s="521">
        <v>201830689</v>
      </c>
      <c r="G12" s="577" t="s">
        <v>253</v>
      </c>
      <c r="H12" s="627" t="s">
        <v>242</v>
      </c>
    </row>
    <row r="13" spans="1:11" s="48" customFormat="1" ht="15" customHeight="1">
      <c r="A13" s="535"/>
      <c r="B13" s="526" t="s">
        <v>265</v>
      </c>
      <c r="C13" s="519">
        <v>43132</v>
      </c>
      <c r="D13" s="520">
        <v>201760721</v>
      </c>
      <c r="E13" s="521" t="s">
        <v>266</v>
      </c>
      <c r="F13" s="521">
        <v>201830689</v>
      </c>
      <c r="G13" s="577" t="s">
        <v>253</v>
      </c>
      <c r="H13" s="627" t="s">
        <v>242</v>
      </c>
    </row>
    <row r="14" spans="1:11" customFormat="1" ht="15" customHeight="1">
      <c r="A14" s="535"/>
      <c r="B14" s="526" t="s">
        <v>267</v>
      </c>
      <c r="C14" s="519" t="s">
        <v>268</v>
      </c>
      <c r="D14" s="520">
        <v>201868891</v>
      </c>
      <c r="E14" s="521" t="s">
        <v>266</v>
      </c>
      <c r="F14" s="521">
        <v>201812239</v>
      </c>
      <c r="G14" s="577" t="s">
        <v>351</v>
      </c>
      <c r="H14" s="627" t="s">
        <v>270</v>
      </c>
    </row>
    <row r="15" spans="1:11" customFormat="1" ht="15" customHeight="1">
      <c r="A15" s="535"/>
      <c r="B15" s="527" t="s">
        <v>271</v>
      </c>
      <c r="C15" s="519" t="s">
        <v>272</v>
      </c>
      <c r="D15" s="520">
        <v>2018108705</v>
      </c>
      <c r="E15" s="521" t="s">
        <v>273</v>
      </c>
      <c r="F15" s="521">
        <v>201822924</v>
      </c>
      <c r="G15" s="579" t="s">
        <v>274</v>
      </c>
      <c r="H15" s="626" t="s">
        <v>275</v>
      </c>
    </row>
    <row r="16" spans="1:11" customFormat="1" ht="15" customHeight="1">
      <c r="A16" s="537"/>
      <c r="B16" s="528" t="s">
        <v>276</v>
      </c>
      <c r="C16" s="523"/>
      <c r="D16" s="524"/>
      <c r="E16" s="525" t="s">
        <v>277</v>
      </c>
      <c r="F16" s="525" t="e">
        <v>#N/A</v>
      </c>
      <c r="G16" s="580" t="s">
        <v>278</v>
      </c>
      <c r="H16" s="628" t="s">
        <v>254</v>
      </c>
    </row>
    <row r="17" spans="1:8" customFormat="1" ht="15" customHeight="1">
      <c r="A17" s="535"/>
      <c r="B17" s="526" t="s">
        <v>279</v>
      </c>
      <c r="C17" s="519" t="s">
        <v>252</v>
      </c>
      <c r="D17" s="520" t="s">
        <v>252</v>
      </c>
      <c r="E17" s="521" t="s">
        <v>280</v>
      </c>
      <c r="F17" s="521" t="e">
        <v>#N/A</v>
      </c>
      <c r="G17" s="577" t="s">
        <v>281</v>
      </c>
      <c r="H17" s="627" t="s">
        <v>242</v>
      </c>
    </row>
    <row r="18" spans="1:8" customFormat="1" ht="15" customHeight="1">
      <c r="A18" s="535"/>
      <c r="B18" s="526" t="s">
        <v>282</v>
      </c>
      <c r="C18" s="519" t="s">
        <v>283</v>
      </c>
      <c r="D18" s="520">
        <v>201869438</v>
      </c>
      <c r="E18" s="521" t="s">
        <v>266</v>
      </c>
      <c r="F18" s="521">
        <v>201812595</v>
      </c>
      <c r="G18" s="577" t="s">
        <v>351</v>
      </c>
      <c r="H18" s="627" t="s">
        <v>245</v>
      </c>
    </row>
    <row r="19" spans="1:8" customFormat="1">
      <c r="A19" s="535"/>
      <c r="B19" s="526" t="s">
        <v>284</v>
      </c>
      <c r="C19" s="519" t="s">
        <v>285</v>
      </c>
      <c r="D19" s="520">
        <v>2018103402</v>
      </c>
      <c r="E19" s="521" t="s">
        <v>266</v>
      </c>
      <c r="F19" s="521">
        <v>201821943</v>
      </c>
      <c r="G19" s="577"/>
      <c r="H19" s="627" t="s">
        <v>245</v>
      </c>
    </row>
    <row r="20" spans="1:8" customFormat="1">
      <c r="A20" s="535"/>
      <c r="B20" s="526" t="s">
        <v>286</v>
      </c>
      <c r="C20" s="519" t="s">
        <v>252</v>
      </c>
      <c r="D20" s="520" t="s">
        <v>252</v>
      </c>
      <c r="E20" s="521" t="s">
        <v>266</v>
      </c>
      <c r="F20" s="521" t="e">
        <v>#N/A</v>
      </c>
      <c r="G20" s="577"/>
      <c r="H20" s="629" t="s">
        <v>245</v>
      </c>
    </row>
    <row r="21" spans="1:8" s="48" customFormat="1">
      <c r="A21" s="535"/>
      <c r="B21" s="526" t="s">
        <v>287</v>
      </c>
      <c r="C21" s="519" t="s">
        <v>288</v>
      </c>
      <c r="D21" s="520">
        <v>201873678</v>
      </c>
      <c r="E21" s="521" t="s">
        <v>273</v>
      </c>
      <c r="F21" s="521">
        <v>201813891</v>
      </c>
      <c r="G21" s="577"/>
      <c r="H21" s="627" t="s">
        <v>275</v>
      </c>
    </row>
    <row r="22" spans="1:8" s="48" customFormat="1" ht="15" customHeight="1">
      <c r="A22" s="537"/>
      <c r="B22" s="528" t="s">
        <v>289</v>
      </c>
      <c r="C22" s="523"/>
      <c r="D22" s="524"/>
      <c r="E22" s="525" t="s">
        <v>290</v>
      </c>
      <c r="F22" s="525" t="e">
        <v>#N/A</v>
      </c>
      <c r="G22" s="580" t="s">
        <v>291</v>
      </c>
      <c r="H22" s="628" t="s">
        <v>254</v>
      </c>
    </row>
    <row r="23" spans="1:8" customFormat="1">
      <c r="A23" s="537"/>
      <c r="B23" s="528" t="s">
        <v>292</v>
      </c>
      <c r="C23" s="523"/>
      <c r="D23" s="524"/>
      <c r="E23" s="525" t="s">
        <v>252</v>
      </c>
      <c r="F23" s="525" t="e">
        <v>#N/A</v>
      </c>
      <c r="G23" s="580"/>
      <c r="H23" s="628" t="s">
        <v>254</v>
      </c>
    </row>
    <row r="24" spans="1:8" customFormat="1" ht="15" customHeight="1">
      <c r="A24" s="536"/>
      <c r="B24" s="526" t="s">
        <v>293</v>
      </c>
      <c r="C24" s="519" t="s">
        <v>283</v>
      </c>
      <c r="D24" s="520">
        <v>201869603</v>
      </c>
      <c r="E24" s="521" t="s">
        <v>240</v>
      </c>
      <c r="F24" s="521">
        <v>201812589</v>
      </c>
      <c r="G24" s="577" t="s">
        <v>269</v>
      </c>
      <c r="H24" s="627" t="s">
        <v>245</v>
      </c>
    </row>
    <row r="25" spans="1:8" customFormat="1" ht="15" customHeight="1">
      <c r="A25" s="535"/>
      <c r="B25" s="526" t="s">
        <v>294</v>
      </c>
      <c r="C25" s="519">
        <v>43048</v>
      </c>
      <c r="D25" s="520">
        <v>201742987</v>
      </c>
      <c r="E25" s="521" t="s">
        <v>295</v>
      </c>
      <c r="F25" s="521" t="e">
        <v>#N/A</v>
      </c>
      <c r="G25" s="577" t="s">
        <v>296</v>
      </c>
      <c r="H25" s="627" t="s">
        <v>297</v>
      </c>
    </row>
    <row r="26" spans="1:8" s="48" customFormat="1" ht="30.75" customHeight="1">
      <c r="A26" s="535"/>
      <c r="B26" s="526" t="s">
        <v>298</v>
      </c>
      <c r="C26" s="519" t="s">
        <v>260</v>
      </c>
      <c r="D26" s="520">
        <v>2018108587</v>
      </c>
      <c r="E26" s="521" t="s">
        <v>299</v>
      </c>
      <c r="F26" s="521">
        <v>201822912</v>
      </c>
      <c r="G26" s="577" t="s">
        <v>300</v>
      </c>
      <c r="H26" s="630" t="s">
        <v>301</v>
      </c>
    </row>
    <row r="27" spans="1:8" s="48" customFormat="1" ht="15" customHeight="1">
      <c r="A27" s="535"/>
      <c r="B27" s="526" t="s">
        <v>302</v>
      </c>
      <c r="C27" s="519" t="s">
        <v>260</v>
      </c>
      <c r="D27" s="520">
        <v>2018108589</v>
      </c>
      <c r="E27" s="521" t="s">
        <v>273</v>
      </c>
      <c r="F27" s="521">
        <v>201822913</v>
      </c>
      <c r="G27" s="577" t="s">
        <v>303</v>
      </c>
      <c r="H27" s="627" t="s">
        <v>245</v>
      </c>
    </row>
    <row r="28" spans="1:8" s="48" customFormat="1" ht="15" customHeight="1">
      <c r="A28" s="537"/>
      <c r="B28" s="528" t="s">
        <v>304</v>
      </c>
      <c r="C28" s="523"/>
      <c r="D28" s="524"/>
      <c r="E28" s="525" t="s">
        <v>252</v>
      </c>
      <c r="F28" s="525" t="e">
        <v>#N/A</v>
      </c>
      <c r="G28" s="580" t="s">
        <v>305</v>
      </c>
      <c r="H28" s="628" t="s">
        <v>254</v>
      </c>
    </row>
    <row r="29" spans="1:8" customFormat="1" ht="15" customHeight="1">
      <c r="A29" s="537"/>
      <c r="B29" s="528" t="s">
        <v>306</v>
      </c>
      <c r="C29" s="523"/>
      <c r="D29" s="524"/>
      <c r="E29" s="525" t="s">
        <v>307</v>
      </c>
      <c r="F29" s="525" t="e">
        <v>#N/A</v>
      </c>
      <c r="G29" s="580" t="s">
        <v>308</v>
      </c>
      <c r="H29" s="628" t="s">
        <v>254</v>
      </c>
    </row>
    <row r="30" spans="1:8" customFormat="1" ht="15" customHeight="1">
      <c r="A30" s="536"/>
      <c r="B30" s="527" t="s">
        <v>309</v>
      </c>
      <c r="C30" s="519" t="s">
        <v>310</v>
      </c>
      <c r="D30" s="520">
        <v>2018107138</v>
      </c>
      <c r="E30" s="521" t="s">
        <v>311</v>
      </c>
      <c r="F30" s="521">
        <v>201822680</v>
      </c>
      <c r="G30" s="577" t="s">
        <v>262</v>
      </c>
      <c r="H30" s="626" t="s">
        <v>242</v>
      </c>
    </row>
    <row r="31" spans="1:8" customFormat="1" ht="15" customHeight="1">
      <c r="A31" s="537"/>
      <c r="B31" s="528" t="s">
        <v>312</v>
      </c>
      <c r="C31" s="523"/>
      <c r="D31" s="524"/>
      <c r="E31" s="525" t="s">
        <v>307</v>
      </c>
      <c r="F31" s="525" t="e">
        <v>#N/A</v>
      </c>
      <c r="G31" s="580" t="s">
        <v>274</v>
      </c>
      <c r="H31" s="628" t="s">
        <v>254</v>
      </c>
    </row>
    <row r="32" spans="1:8" customFormat="1" ht="15" customHeight="1">
      <c r="A32" s="537"/>
      <c r="B32" s="528" t="s">
        <v>313</v>
      </c>
      <c r="C32" s="523"/>
      <c r="D32" s="524"/>
      <c r="E32" s="525" t="s">
        <v>277</v>
      </c>
      <c r="F32" s="525" t="e">
        <v>#N/A</v>
      </c>
      <c r="G32" s="580" t="s">
        <v>314</v>
      </c>
      <c r="H32" s="628" t="s">
        <v>315</v>
      </c>
    </row>
    <row r="33" spans="1:8" customFormat="1" ht="15" customHeight="1">
      <c r="A33" s="535"/>
      <c r="B33" s="527" t="s">
        <v>316</v>
      </c>
      <c r="C33" s="519" t="s">
        <v>252</v>
      </c>
      <c r="D33" s="520" t="s">
        <v>252</v>
      </c>
      <c r="E33" s="521" t="s">
        <v>307</v>
      </c>
      <c r="F33" s="521" t="e">
        <v>#N/A</v>
      </c>
      <c r="G33" s="579" t="s">
        <v>317</v>
      </c>
      <c r="H33" s="626" t="s">
        <v>318</v>
      </c>
    </row>
    <row r="34" spans="1:8" customFormat="1" ht="15" customHeight="1">
      <c r="A34" s="536"/>
      <c r="B34" s="527" t="s">
        <v>319</v>
      </c>
      <c r="C34" s="519" t="s">
        <v>252</v>
      </c>
      <c r="D34" s="520" t="s">
        <v>252</v>
      </c>
      <c r="E34" s="521" t="s">
        <v>320</v>
      </c>
      <c r="F34" s="521" t="e">
        <v>#N/A</v>
      </c>
      <c r="G34" s="579" t="s">
        <v>321</v>
      </c>
      <c r="H34" s="626" t="s">
        <v>318</v>
      </c>
    </row>
    <row r="35" spans="1:8" customFormat="1" ht="15" customHeight="1">
      <c r="A35" s="535"/>
      <c r="B35" s="526" t="s">
        <v>322</v>
      </c>
      <c r="C35" s="519" t="s">
        <v>252</v>
      </c>
      <c r="D35" s="520" t="s">
        <v>252</v>
      </c>
      <c r="E35" s="521" t="s">
        <v>323</v>
      </c>
      <c r="F35" s="521" t="e">
        <v>#N/A</v>
      </c>
      <c r="G35" s="579" t="s">
        <v>274</v>
      </c>
      <c r="H35" s="626" t="s">
        <v>318</v>
      </c>
    </row>
    <row r="36" spans="1:8" customFormat="1" ht="15" customHeight="1">
      <c r="A36" s="538"/>
      <c r="B36" s="526" t="s">
        <v>324</v>
      </c>
      <c r="C36" s="523"/>
      <c r="D36" s="524"/>
      <c r="E36" s="525" t="s">
        <v>252</v>
      </c>
      <c r="F36" s="525" t="e">
        <v>#N/A</v>
      </c>
      <c r="G36" s="580" t="s">
        <v>325</v>
      </c>
      <c r="H36" s="628" t="s">
        <v>254</v>
      </c>
    </row>
    <row r="37" spans="1:8" customFormat="1" ht="15" customHeight="1" thickBot="1">
      <c r="A37" s="539"/>
      <c r="B37" s="540" t="s">
        <v>326</v>
      </c>
      <c r="C37" s="541"/>
      <c r="D37" s="542"/>
      <c r="E37" s="543" t="s">
        <v>327</v>
      </c>
      <c r="F37" s="543" t="e">
        <v>#N/A</v>
      </c>
      <c r="G37" s="582" t="s">
        <v>328</v>
      </c>
      <c r="H37" s="631" t="s">
        <v>329</v>
      </c>
    </row>
    <row r="38" spans="1:8" ht="15.75" thickBot="1">
      <c r="B38" s="353" t="s">
        <v>349</v>
      </c>
      <c r="C38" s="556">
        <v>43411</v>
      </c>
      <c r="D38" s="67">
        <v>2018111172</v>
      </c>
      <c r="E38" s="556">
        <v>43411</v>
      </c>
      <c r="F38" s="714">
        <v>201823600</v>
      </c>
      <c r="G38" s="576" t="s">
        <v>351</v>
      </c>
      <c r="H38" s="631" t="s">
        <v>329</v>
      </c>
    </row>
    <row r="39" spans="1:8" ht="15.75" thickBot="1">
      <c r="B39" s="353" t="s">
        <v>350</v>
      </c>
      <c r="C39" s="556">
        <v>43411</v>
      </c>
      <c r="D39" s="67">
        <v>2018111173</v>
      </c>
      <c r="E39" s="556">
        <v>43411</v>
      </c>
      <c r="F39" s="714">
        <v>201823601</v>
      </c>
      <c r="G39" s="576" t="s">
        <v>351</v>
      </c>
      <c r="H39" s="631" t="s">
        <v>329</v>
      </c>
    </row>
    <row r="40" spans="1:8" ht="15.75" thickBot="1">
      <c r="B40" s="353" t="s">
        <v>352</v>
      </c>
      <c r="C40" s="556">
        <v>43411</v>
      </c>
      <c r="D40" s="67">
        <v>2018111229</v>
      </c>
      <c r="F40" s="67">
        <v>201823602</v>
      </c>
      <c r="G40" s="576" t="s">
        <v>351</v>
      </c>
      <c r="H40" s="67" t="s">
        <v>245</v>
      </c>
    </row>
    <row r="41" spans="1:8">
      <c r="B41" s="353" t="s">
        <v>353</v>
      </c>
      <c r="C41" s="556">
        <v>43411</v>
      </c>
      <c r="D41" s="67">
        <v>2018111233</v>
      </c>
      <c r="F41" s="67">
        <v>201823603</v>
      </c>
      <c r="G41" s="576" t="s">
        <v>351</v>
      </c>
      <c r="H41" s="67" t="s">
        <v>245</v>
      </c>
    </row>
    <row r="42" spans="1:8">
      <c r="B42" s="353" t="s">
        <v>354</v>
      </c>
      <c r="C42" s="556">
        <v>43412</v>
      </c>
      <c r="D42" s="67">
        <v>2018111428</v>
      </c>
      <c r="F42" s="67">
        <v>201823774</v>
      </c>
      <c r="G42" s="615" t="s">
        <v>351</v>
      </c>
      <c r="H42" s="67" t="s">
        <v>245</v>
      </c>
    </row>
    <row r="43" spans="1:8">
      <c r="B43" s="353" t="s">
        <v>355</v>
      </c>
      <c r="C43" s="556">
        <v>43413</v>
      </c>
      <c r="D43" s="262">
        <v>2018111551</v>
      </c>
      <c r="F43" s="67">
        <v>201823831</v>
      </c>
      <c r="G43" s="615" t="s">
        <v>351</v>
      </c>
      <c r="H43" s="67" t="s">
        <v>245</v>
      </c>
    </row>
    <row r="44" spans="1:8">
      <c r="B44" s="597" t="s">
        <v>356</v>
      </c>
      <c r="C44" s="598">
        <v>43413</v>
      </c>
      <c r="D44" s="599">
        <v>2018111553</v>
      </c>
      <c r="E44" s="600"/>
      <c r="F44" s="600">
        <v>201823832</v>
      </c>
      <c r="G44" s="600"/>
      <c r="H44" s="600" t="s">
        <v>245</v>
      </c>
    </row>
    <row r="45" spans="1:8">
      <c r="B45" s="353" t="s">
        <v>357</v>
      </c>
      <c r="C45" s="556">
        <v>43413</v>
      </c>
      <c r="D45" s="262">
        <v>2018111554</v>
      </c>
      <c r="F45" s="67">
        <v>201823828</v>
      </c>
      <c r="G45" s="615" t="s">
        <v>351</v>
      </c>
      <c r="H45" s="262" t="s">
        <v>275</v>
      </c>
    </row>
    <row r="46" spans="1:8">
      <c r="B46" s="595" t="s">
        <v>358</v>
      </c>
      <c r="C46" s="601">
        <v>43413</v>
      </c>
      <c r="D46" s="602">
        <v>2018111557</v>
      </c>
      <c r="E46" s="603"/>
      <c r="F46" s="603" t="e">
        <v>#N/A</v>
      </c>
      <c r="G46" s="615"/>
      <c r="H46" s="602" t="s">
        <v>275</v>
      </c>
    </row>
    <row r="47" spans="1:8">
      <c r="B47" s="353" t="s">
        <v>360</v>
      </c>
      <c r="C47" s="556">
        <v>43416</v>
      </c>
      <c r="D47" s="67">
        <v>2018112202</v>
      </c>
      <c r="F47" s="67">
        <v>201823850</v>
      </c>
      <c r="G47" s="615" t="s">
        <v>351</v>
      </c>
      <c r="H47" s="262" t="s">
        <v>275</v>
      </c>
    </row>
    <row r="48" spans="1:8">
      <c r="B48" s="353" t="s">
        <v>361</v>
      </c>
      <c r="C48" s="556">
        <v>43416</v>
      </c>
      <c r="D48" s="67">
        <v>2018112207</v>
      </c>
      <c r="F48" s="67">
        <v>201823851</v>
      </c>
      <c r="G48" s="615" t="s">
        <v>351</v>
      </c>
      <c r="H48" s="262" t="s">
        <v>275</v>
      </c>
    </row>
    <row r="49" spans="2:8">
      <c r="B49" s="353" t="s">
        <v>362</v>
      </c>
      <c r="C49" s="556">
        <v>43417</v>
      </c>
      <c r="D49" s="67">
        <v>2018112466</v>
      </c>
      <c r="F49" s="67">
        <v>201823861</v>
      </c>
      <c r="G49" s="615" t="s">
        <v>351</v>
      </c>
      <c r="H49" s="262" t="s">
        <v>275</v>
      </c>
    </row>
    <row r="50" spans="2:8">
      <c r="B50" s="353" t="s">
        <v>363</v>
      </c>
      <c r="C50" s="556">
        <v>43417</v>
      </c>
      <c r="D50" s="67">
        <v>2018112475</v>
      </c>
      <c r="F50" s="67">
        <v>201823862</v>
      </c>
      <c r="G50" s="615" t="s">
        <v>351</v>
      </c>
      <c r="H50" s="262" t="s">
        <v>242</v>
      </c>
    </row>
    <row r="51" spans="2:8">
      <c r="B51" s="353" t="s">
        <v>364</v>
      </c>
      <c r="C51" s="556">
        <v>43417</v>
      </c>
      <c r="D51" s="67">
        <v>2018112505</v>
      </c>
      <c r="F51" s="67">
        <v>201823863</v>
      </c>
      <c r="G51" s="615" t="s">
        <v>351</v>
      </c>
      <c r="H51" s="262" t="s">
        <v>275</v>
      </c>
    </row>
    <row r="52" spans="2:8">
      <c r="B52" s="48" t="s">
        <v>365</v>
      </c>
      <c r="C52" s="556">
        <v>43418</v>
      </c>
      <c r="D52" s="48">
        <v>2018112664</v>
      </c>
      <c r="F52" s="67">
        <v>201823878</v>
      </c>
      <c r="G52" s="615" t="s">
        <v>351</v>
      </c>
      <c r="H52" s="262" t="s">
        <v>245</v>
      </c>
    </row>
    <row r="53" spans="2:8">
      <c r="B53" s="595" t="s">
        <v>366</v>
      </c>
      <c r="C53" s="601">
        <v>43418</v>
      </c>
      <c r="D53" s="603">
        <v>2018112676</v>
      </c>
      <c r="E53" s="603"/>
      <c r="F53" s="603">
        <v>201823879</v>
      </c>
      <c r="G53" s="816"/>
      <c r="H53" s="602" t="s">
        <v>275</v>
      </c>
    </row>
    <row r="54" spans="2:8">
      <c r="B54" s="595" t="s">
        <v>372</v>
      </c>
      <c r="C54" s="604">
        <v>43423</v>
      </c>
      <c r="D54" s="603">
        <v>2018113425</v>
      </c>
      <c r="E54" s="604">
        <v>43430</v>
      </c>
      <c r="F54" s="713">
        <v>201824214</v>
      </c>
      <c r="G54" s="725"/>
      <c r="H54" s="602" t="s">
        <v>275</v>
      </c>
    </row>
    <row r="55" spans="2:8">
      <c r="B55" s="353" t="s">
        <v>367</v>
      </c>
      <c r="C55" s="568">
        <v>43423</v>
      </c>
      <c r="D55" s="67">
        <v>2018113374</v>
      </c>
      <c r="E55" s="568">
        <v>43430</v>
      </c>
      <c r="F55" s="714">
        <v>201824210</v>
      </c>
      <c r="G55" s="615" t="s">
        <v>351</v>
      </c>
      <c r="H55" s="262" t="s">
        <v>275</v>
      </c>
    </row>
    <row r="56" spans="2:8">
      <c r="B56" s="353" t="s">
        <v>369</v>
      </c>
      <c r="C56" s="568">
        <v>43423</v>
      </c>
      <c r="D56" s="67">
        <v>2018113379</v>
      </c>
      <c r="E56" s="568">
        <v>43430</v>
      </c>
      <c r="F56" s="714">
        <v>201824211</v>
      </c>
      <c r="G56" s="615" t="s">
        <v>351</v>
      </c>
      <c r="H56" s="262" t="s">
        <v>275</v>
      </c>
    </row>
    <row r="57" spans="2:8">
      <c r="B57" s="619" t="s">
        <v>370</v>
      </c>
      <c r="C57" s="620">
        <v>43423</v>
      </c>
      <c r="D57" s="621">
        <v>2018113383</v>
      </c>
      <c r="E57" s="620">
        <v>43430</v>
      </c>
      <c r="F57" s="715">
        <v>201824212</v>
      </c>
      <c r="G57" s="622" t="s">
        <v>351</v>
      </c>
      <c r="H57" s="623" t="s">
        <v>275</v>
      </c>
    </row>
    <row r="58" spans="2:8">
      <c r="B58" s="353" t="s">
        <v>368</v>
      </c>
      <c r="C58" s="568">
        <v>43423</v>
      </c>
      <c r="D58" s="67">
        <v>201811339</v>
      </c>
      <c r="E58" s="568">
        <v>43430</v>
      </c>
      <c r="F58" s="714" t="e">
        <v>#N/A</v>
      </c>
      <c r="G58" s="615" t="s">
        <v>351</v>
      </c>
      <c r="H58" s="262" t="s">
        <v>242</v>
      </c>
    </row>
    <row r="59" spans="2:8">
      <c r="B59" s="353" t="s">
        <v>371</v>
      </c>
      <c r="C59" s="568">
        <v>43423</v>
      </c>
      <c r="D59" s="67">
        <v>2018113429</v>
      </c>
      <c r="E59" s="568">
        <v>43430</v>
      </c>
      <c r="F59" s="714">
        <v>201824215</v>
      </c>
      <c r="G59" s="615" t="s">
        <v>351</v>
      </c>
      <c r="H59" s="262" t="s">
        <v>245</v>
      </c>
    </row>
    <row r="60" spans="2:8">
      <c r="B60" s="353" t="s">
        <v>373</v>
      </c>
      <c r="C60" s="568">
        <v>43425</v>
      </c>
      <c r="D60" s="262">
        <v>2018113846</v>
      </c>
      <c r="E60" s="568">
        <v>43427</v>
      </c>
      <c r="F60" s="714">
        <v>201824223</v>
      </c>
      <c r="G60" s="615" t="s">
        <v>351</v>
      </c>
      <c r="H60" s="262" t="s">
        <v>245</v>
      </c>
    </row>
    <row r="61" spans="2:8">
      <c r="B61" s="353" t="s">
        <v>375</v>
      </c>
      <c r="C61" s="568">
        <v>43425</v>
      </c>
      <c r="D61" s="67">
        <v>2018113849</v>
      </c>
      <c r="E61" s="568">
        <v>43427</v>
      </c>
      <c r="F61" s="714">
        <v>201824224</v>
      </c>
      <c r="G61" s="615" t="s">
        <v>351</v>
      </c>
      <c r="H61" s="262" t="s">
        <v>245</v>
      </c>
    </row>
    <row r="62" spans="2:8">
      <c r="B62" s="353" t="s">
        <v>376</v>
      </c>
      <c r="C62" s="568">
        <v>43425</v>
      </c>
      <c r="D62" s="67">
        <v>2018113850</v>
      </c>
      <c r="E62" s="568">
        <v>43427</v>
      </c>
      <c r="F62" s="714">
        <v>201824225</v>
      </c>
      <c r="G62" s="615" t="s">
        <v>351</v>
      </c>
      <c r="H62" s="262" t="s">
        <v>245</v>
      </c>
    </row>
    <row r="63" spans="2:8">
      <c r="B63" s="353" t="s">
        <v>377</v>
      </c>
      <c r="C63" s="568">
        <v>43425</v>
      </c>
      <c r="D63" s="67">
        <v>2018113851</v>
      </c>
      <c r="E63" s="568">
        <v>43427</v>
      </c>
      <c r="F63" s="714">
        <v>201824226</v>
      </c>
      <c r="G63" s="615" t="s">
        <v>351</v>
      </c>
      <c r="H63" s="262" t="s">
        <v>242</v>
      </c>
    </row>
    <row r="64" spans="2:8">
      <c r="B64" s="569" t="s">
        <v>384</v>
      </c>
      <c r="C64" s="568">
        <v>43426</v>
      </c>
      <c r="D64" s="67">
        <v>2018113918</v>
      </c>
      <c r="E64" s="568">
        <v>43427</v>
      </c>
      <c r="F64" s="714">
        <v>201824268</v>
      </c>
      <c r="G64" s="615" t="s">
        <v>351</v>
      </c>
      <c r="H64" s="262" t="s">
        <v>275</v>
      </c>
    </row>
    <row r="65" spans="2:9">
      <c r="B65" s="619" t="s">
        <v>379</v>
      </c>
      <c r="C65" s="620">
        <v>43426</v>
      </c>
      <c r="D65" s="621">
        <v>2018113919</v>
      </c>
      <c r="E65" s="620">
        <v>43431</v>
      </c>
      <c r="F65" s="715">
        <v>201824269</v>
      </c>
      <c r="G65" s="668" t="s">
        <v>351</v>
      </c>
      <c r="H65" s="623" t="s">
        <v>275</v>
      </c>
    </row>
    <row r="66" spans="2:9">
      <c r="B66" s="353" t="s">
        <v>381</v>
      </c>
      <c r="C66" s="568">
        <v>43428</v>
      </c>
      <c r="D66" s="67">
        <v>2018114308</v>
      </c>
      <c r="E66" s="568">
        <v>43431</v>
      </c>
      <c r="F66" s="714">
        <v>201824505</v>
      </c>
      <c r="G66" s="615" t="s">
        <v>351</v>
      </c>
      <c r="H66" s="262" t="s">
        <v>242</v>
      </c>
    </row>
    <row r="67" spans="2:9">
      <c r="B67" s="595" t="s">
        <v>438</v>
      </c>
      <c r="C67" s="604">
        <v>43428</v>
      </c>
      <c r="D67" s="603">
        <v>2018114311</v>
      </c>
      <c r="E67" s="604">
        <v>43431</v>
      </c>
      <c r="F67" s="713">
        <v>201824506</v>
      </c>
      <c r="G67" s="603"/>
      <c r="H67" s="602" t="s">
        <v>275</v>
      </c>
    </row>
    <row r="68" spans="2:9">
      <c r="B68" s="619" t="s">
        <v>508</v>
      </c>
      <c r="C68" s="620">
        <v>43428</v>
      </c>
      <c r="D68" s="621">
        <v>2018114312</v>
      </c>
      <c r="E68" s="620">
        <v>43431</v>
      </c>
      <c r="F68" s="715">
        <v>201824507</v>
      </c>
      <c r="G68" s="622" t="s">
        <v>351</v>
      </c>
      <c r="H68" s="623" t="s">
        <v>242</v>
      </c>
      <c r="I68" s="67" t="s">
        <v>756</v>
      </c>
    </row>
    <row r="69" spans="2:9">
      <c r="B69" s="595" t="s">
        <v>437</v>
      </c>
      <c r="C69" s="604">
        <v>43429</v>
      </c>
      <c r="D69" s="603">
        <v>2018114416</v>
      </c>
      <c r="E69" s="604">
        <v>43434</v>
      </c>
      <c r="F69" s="713">
        <v>201824508</v>
      </c>
      <c r="G69" s="609"/>
      <c r="H69" s="603" t="s">
        <v>275</v>
      </c>
    </row>
    <row r="70" spans="2:9">
      <c r="B70" s="353" t="s">
        <v>382</v>
      </c>
      <c r="C70" s="568">
        <v>43429</v>
      </c>
      <c r="D70" s="67">
        <v>2018114417</v>
      </c>
      <c r="E70" s="568">
        <v>43432</v>
      </c>
      <c r="F70" s="714">
        <v>201824509</v>
      </c>
      <c r="G70" s="615" t="s">
        <v>351</v>
      </c>
      <c r="H70" s="67" t="s">
        <v>275</v>
      </c>
    </row>
    <row r="71" spans="2:9">
      <c r="B71" s="353" t="s">
        <v>383</v>
      </c>
      <c r="C71" s="568">
        <v>43429</v>
      </c>
      <c r="D71" s="67">
        <v>2018114418</v>
      </c>
      <c r="E71" s="568">
        <v>43434</v>
      </c>
      <c r="F71" s="714">
        <v>201824513</v>
      </c>
      <c r="G71" s="613" t="s">
        <v>351</v>
      </c>
      <c r="H71" s="67" t="s">
        <v>275</v>
      </c>
    </row>
    <row r="72" spans="2:9">
      <c r="B72" s="569" t="s">
        <v>385</v>
      </c>
      <c r="C72" s="568">
        <v>43429</v>
      </c>
      <c r="D72" s="67">
        <v>2018114525</v>
      </c>
      <c r="E72" s="568">
        <v>43429</v>
      </c>
      <c r="F72" s="714">
        <v>201824510</v>
      </c>
      <c r="G72" s="615" t="s">
        <v>351</v>
      </c>
      <c r="H72" s="46" t="s">
        <v>242</v>
      </c>
    </row>
    <row r="73" spans="2:9">
      <c r="B73" s="569" t="s">
        <v>386</v>
      </c>
      <c r="C73" s="568">
        <v>43431</v>
      </c>
      <c r="D73" s="67">
        <v>2018114764</v>
      </c>
      <c r="E73" s="568">
        <v>43438</v>
      </c>
      <c r="F73" s="714">
        <v>201824550</v>
      </c>
      <c r="G73" s="615" t="s">
        <v>351</v>
      </c>
      <c r="H73" s="46" t="s">
        <v>275</v>
      </c>
    </row>
    <row r="74" spans="2:9">
      <c r="B74" s="353" t="s">
        <v>387</v>
      </c>
      <c r="C74" s="568">
        <v>43432</v>
      </c>
      <c r="D74" s="67">
        <v>2018114898</v>
      </c>
      <c r="E74" s="568">
        <v>43432</v>
      </c>
      <c r="F74" s="714">
        <v>201824523</v>
      </c>
      <c r="G74" s="615" t="s">
        <v>351</v>
      </c>
      <c r="H74" s="262" t="s">
        <v>245</v>
      </c>
    </row>
    <row r="75" spans="2:9">
      <c r="B75" s="595" t="s">
        <v>388</v>
      </c>
      <c r="C75" s="604">
        <v>43392</v>
      </c>
      <c r="D75" s="602">
        <v>2018107783</v>
      </c>
      <c r="E75" s="604">
        <v>43393</v>
      </c>
      <c r="F75" s="713">
        <v>201822769</v>
      </c>
      <c r="G75" s="603"/>
      <c r="H75" s="602" t="s">
        <v>275</v>
      </c>
    </row>
    <row r="76" spans="2:9">
      <c r="B76" s="353" t="s">
        <v>390</v>
      </c>
      <c r="D76" s="67">
        <v>2018115232</v>
      </c>
      <c r="F76" s="714">
        <v>201824779</v>
      </c>
      <c r="G76" s="615" t="s">
        <v>351</v>
      </c>
      <c r="H76" s="262" t="s">
        <v>275</v>
      </c>
    </row>
    <row r="77" spans="2:9">
      <c r="B77" s="353" t="s">
        <v>391</v>
      </c>
      <c r="D77" s="67">
        <v>2018115233</v>
      </c>
      <c r="F77" s="714">
        <v>201824780</v>
      </c>
      <c r="G77" s="615" t="s">
        <v>351</v>
      </c>
      <c r="H77" s="262" t="s">
        <v>275</v>
      </c>
    </row>
    <row r="78" spans="2:9">
      <c r="B78" s="569" t="s">
        <v>392</v>
      </c>
      <c r="C78" s="568">
        <v>43433</v>
      </c>
      <c r="D78" s="67">
        <v>2018115304</v>
      </c>
      <c r="E78" s="568">
        <v>43437</v>
      </c>
      <c r="F78" s="714">
        <v>201824782</v>
      </c>
      <c r="G78" s="615" t="s">
        <v>351</v>
      </c>
      <c r="H78" s="262" t="s">
        <v>275</v>
      </c>
    </row>
    <row r="79" spans="2:9">
      <c r="B79" s="595" t="s">
        <v>393</v>
      </c>
      <c r="C79" s="603"/>
      <c r="D79" s="603">
        <v>2018115538</v>
      </c>
      <c r="E79" s="603"/>
      <c r="F79" s="713">
        <v>201824783</v>
      </c>
      <c r="G79" s="609"/>
      <c r="H79" s="602" t="s">
        <v>275</v>
      </c>
    </row>
    <row r="80" spans="2:9">
      <c r="B80" s="633" t="s">
        <v>394</v>
      </c>
      <c r="C80" s="634"/>
      <c r="D80" s="634">
        <v>2018115539</v>
      </c>
      <c r="E80" s="634"/>
      <c r="F80" s="717">
        <v>201824784</v>
      </c>
      <c r="G80" s="636" t="s">
        <v>351</v>
      </c>
      <c r="H80" s="635" t="s">
        <v>275</v>
      </c>
    </row>
    <row r="81" spans="2:9">
      <c r="B81" s="569" t="s">
        <v>395</v>
      </c>
      <c r="C81" s="568">
        <v>43436</v>
      </c>
      <c r="D81" s="67">
        <v>2018115624</v>
      </c>
      <c r="E81" s="568">
        <v>43438</v>
      </c>
      <c r="F81" s="714">
        <v>201824787</v>
      </c>
      <c r="G81" s="615" t="s">
        <v>351</v>
      </c>
      <c r="H81" s="262" t="s">
        <v>275</v>
      </c>
    </row>
    <row r="82" spans="2:9">
      <c r="B82" s="353" t="s">
        <v>396</v>
      </c>
      <c r="C82" s="568">
        <v>43436</v>
      </c>
      <c r="D82" s="67">
        <v>2018115671</v>
      </c>
      <c r="E82" s="568">
        <v>43438</v>
      </c>
      <c r="F82" s="714">
        <v>201824845</v>
      </c>
      <c r="G82" s="615" t="s">
        <v>351</v>
      </c>
      <c r="H82" s="262" t="s">
        <v>275</v>
      </c>
    </row>
    <row r="83" spans="2:9">
      <c r="B83" s="353" t="s">
        <v>397</v>
      </c>
      <c r="D83" s="67">
        <v>2018115675</v>
      </c>
      <c r="F83" s="714" t="e">
        <v>#N/A</v>
      </c>
      <c r="G83" s="615" t="s">
        <v>351</v>
      </c>
      <c r="H83" s="262" t="s">
        <v>275</v>
      </c>
    </row>
    <row r="84" spans="2:9">
      <c r="B84" s="353" t="s">
        <v>398</v>
      </c>
      <c r="C84" s="568">
        <v>43437</v>
      </c>
      <c r="D84" s="67">
        <v>2018115898</v>
      </c>
      <c r="E84" s="568">
        <v>43438</v>
      </c>
      <c r="F84" s="714">
        <v>201824792</v>
      </c>
      <c r="G84" s="615" t="s">
        <v>351</v>
      </c>
      <c r="H84" s="262" t="s">
        <v>275</v>
      </c>
    </row>
    <row r="85" spans="2:9">
      <c r="B85" s="353" t="s">
        <v>399</v>
      </c>
      <c r="C85" s="568">
        <v>43437</v>
      </c>
      <c r="D85" s="67">
        <v>2018115904</v>
      </c>
      <c r="E85" s="568">
        <v>43438</v>
      </c>
      <c r="F85" s="714" t="e">
        <v>#N/A</v>
      </c>
      <c r="G85" s="615" t="s">
        <v>351</v>
      </c>
      <c r="H85" s="262" t="s">
        <v>275</v>
      </c>
    </row>
    <row r="86" spans="2:9">
      <c r="B86" s="353" t="s">
        <v>400</v>
      </c>
      <c r="C86" s="568">
        <v>43437</v>
      </c>
      <c r="D86" s="67">
        <v>2018115908</v>
      </c>
      <c r="E86" s="568">
        <v>43438</v>
      </c>
      <c r="F86" s="714" t="e">
        <v>#N/A</v>
      </c>
      <c r="G86" s="615" t="s">
        <v>351</v>
      </c>
      <c r="H86" s="262" t="s">
        <v>275</v>
      </c>
    </row>
    <row r="87" spans="2:9">
      <c r="B87" s="595" t="s">
        <v>503</v>
      </c>
      <c r="C87" s="604">
        <v>43437</v>
      </c>
      <c r="D87" s="603">
        <v>2018116041</v>
      </c>
      <c r="E87" s="604">
        <v>43441</v>
      </c>
      <c r="F87" s="713" t="e">
        <v>#N/A</v>
      </c>
      <c r="G87" s="609"/>
      <c r="H87" s="602" t="s">
        <v>275</v>
      </c>
    </row>
    <row r="88" spans="2:9">
      <c r="B88" s="595" t="s">
        <v>480</v>
      </c>
      <c r="C88" s="604">
        <v>43438</v>
      </c>
      <c r="D88" s="603">
        <v>2018116061</v>
      </c>
      <c r="E88" s="604">
        <v>43445</v>
      </c>
      <c r="F88" s="713">
        <v>201824838</v>
      </c>
      <c r="G88" s="609"/>
      <c r="H88" s="602" t="s">
        <v>275</v>
      </c>
    </row>
    <row r="89" spans="2:9">
      <c r="B89" s="353" t="s">
        <v>406</v>
      </c>
      <c r="C89" s="568">
        <v>43440</v>
      </c>
      <c r="D89" s="67">
        <v>2018116558</v>
      </c>
      <c r="E89" s="568">
        <v>43441</v>
      </c>
      <c r="F89" s="714">
        <v>201825231</v>
      </c>
      <c r="G89" s="615" t="s">
        <v>351</v>
      </c>
      <c r="H89" s="262" t="s">
        <v>275</v>
      </c>
    </row>
    <row r="90" spans="2:9">
      <c r="B90" s="353" t="s">
        <v>410</v>
      </c>
      <c r="C90" s="568">
        <v>43440</v>
      </c>
      <c r="D90" s="67">
        <v>2018116600</v>
      </c>
      <c r="E90" s="568">
        <v>43445</v>
      </c>
      <c r="F90" s="714">
        <v>201825232</v>
      </c>
      <c r="G90" s="594" t="s">
        <v>351</v>
      </c>
      <c r="H90" s="262" t="s">
        <v>242</v>
      </c>
      <c r="I90" s="67" t="s">
        <v>486</v>
      </c>
    </row>
    <row r="91" spans="2:9">
      <c r="B91" s="596" t="s">
        <v>411</v>
      </c>
      <c r="C91" s="606">
        <v>43440</v>
      </c>
      <c r="D91" s="607">
        <v>2018116602</v>
      </c>
      <c r="E91" s="606">
        <v>43445</v>
      </c>
      <c r="F91" s="716">
        <v>201825233</v>
      </c>
      <c r="G91" s="610"/>
      <c r="H91" s="608" t="s">
        <v>242</v>
      </c>
      <c r="I91" s="67" t="s">
        <v>515</v>
      </c>
    </row>
    <row r="92" spans="2:9">
      <c r="B92" s="596" t="s">
        <v>409</v>
      </c>
      <c r="C92" s="606">
        <v>43440</v>
      </c>
      <c r="D92" s="607">
        <v>2018116603</v>
      </c>
      <c r="E92" s="606">
        <v>43445</v>
      </c>
      <c r="F92" s="716" t="e">
        <v>#N/A</v>
      </c>
      <c r="G92" s="610"/>
      <c r="H92" s="608" t="s">
        <v>242</v>
      </c>
      <c r="I92" s="67" t="s">
        <v>515</v>
      </c>
    </row>
    <row r="93" spans="2:9">
      <c r="B93" s="569" t="s">
        <v>412</v>
      </c>
      <c r="C93" s="568">
        <v>43441</v>
      </c>
      <c r="D93" s="67">
        <v>2018116651</v>
      </c>
      <c r="E93" s="568">
        <v>43446</v>
      </c>
      <c r="F93" s="714">
        <v>201825235</v>
      </c>
      <c r="G93" s="615" t="s">
        <v>351</v>
      </c>
      <c r="H93" s="262" t="s">
        <v>245</v>
      </c>
    </row>
    <row r="94" spans="2:9">
      <c r="B94" s="569" t="s">
        <v>413</v>
      </c>
      <c r="C94" s="568">
        <v>43441</v>
      </c>
      <c r="D94" s="67">
        <v>2018116652</v>
      </c>
      <c r="E94" s="568">
        <v>43446</v>
      </c>
      <c r="F94" s="714" t="e">
        <v>#N/A</v>
      </c>
      <c r="G94" s="615" t="s">
        <v>351</v>
      </c>
      <c r="H94" s="262" t="s">
        <v>245</v>
      </c>
    </row>
    <row r="95" spans="2:9">
      <c r="B95" s="632" t="s">
        <v>414</v>
      </c>
      <c r="C95" s="620">
        <v>43441</v>
      </c>
      <c r="D95" s="621">
        <v>2018116690</v>
      </c>
      <c r="E95" s="620">
        <v>43446</v>
      </c>
      <c r="F95" s="715">
        <v>201825236</v>
      </c>
      <c r="G95" s="622" t="s">
        <v>351</v>
      </c>
      <c r="H95" s="623" t="s">
        <v>275</v>
      </c>
    </row>
    <row r="96" spans="2:9">
      <c r="B96" s="353" t="s">
        <v>415</v>
      </c>
      <c r="C96" s="568">
        <v>43442</v>
      </c>
      <c r="D96" s="67">
        <v>2018116800</v>
      </c>
      <c r="E96" s="568">
        <v>43446</v>
      </c>
      <c r="F96" s="714">
        <v>201825275</v>
      </c>
      <c r="G96" s="615" t="s">
        <v>351</v>
      </c>
      <c r="H96" s="262" t="s">
        <v>275</v>
      </c>
    </row>
    <row r="97" spans="2:9">
      <c r="B97" s="569" t="s">
        <v>416</v>
      </c>
      <c r="C97" s="568">
        <v>43442</v>
      </c>
      <c r="D97" s="67">
        <v>2018116801</v>
      </c>
      <c r="E97" s="568">
        <v>43447</v>
      </c>
      <c r="F97" s="714">
        <v>201825274</v>
      </c>
      <c r="G97" s="6" t="s">
        <v>429</v>
      </c>
      <c r="H97" s="583" t="s">
        <v>428</v>
      </c>
    </row>
    <row r="98" spans="2:9">
      <c r="B98" s="596" t="s">
        <v>417</v>
      </c>
      <c r="C98" s="606">
        <v>43445</v>
      </c>
      <c r="D98" s="607">
        <v>2018117354</v>
      </c>
      <c r="E98" s="606">
        <v>43455</v>
      </c>
      <c r="F98" s="716">
        <v>201825338</v>
      </c>
      <c r="G98" s="610"/>
      <c r="H98" s="608" t="s">
        <v>242</v>
      </c>
      <c r="I98" s="67" t="s">
        <v>516</v>
      </c>
    </row>
    <row r="99" spans="2:9">
      <c r="B99" s="596" t="s">
        <v>418</v>
      </c>
      <c r="C99" s="606">
        <v>43445</v>
      </c>
      <c r="D99" s="607">
        <v>2018117357</v>
      </c>
      <c r="E99" s="606">
        <v>43455</v>
      </c>
      <c r="F99" s="716">
        <v>201825337</v>
      </c>
      <c r="G99" s="610"/>
      <c r="H99" s="608" t="s">
        <v>242</v>
      </c>
      <c r="I99" s="67" t="s">
        <v>516</v>
      </c>
    </row>
    <row r="100" spans="2:9">
      <c r="B100" s="611" t="s">
        <v>419</v>
      </c>
      <c r="C100" s="606">
        <v>43445</v>
      </c>
      <c r="D100" s="607">
        <v>2018117358</v>
      </c>
      <c r="E100" s="606">
        <v>43455</v>
      </c>
      <c r="F100" s="716">
        <v>201825336</v>
      </c>
      <c r="G100" s="610"/>
      <c r="H100" s="608" t="s">
        <v>242</v>
      </c>
      <c r="I100" s="67" t="s">
        <v>516</v>
      </c>
    </row>
    <row r="101" spans="2:9">
      <c r="B101" s="569" t="s">
        <v>420</v>
      </c>
      <c r="C101" s="568">
        <v>43445</v>
      </c>
      <c r="D101" s="67">
        <v>2018117437</v>
      </c>
      <c r="E101" s="575">
        <v>43447</v>
      </c>
      <c r="F101" s="718">
        <v>201825339</v>
      </c>
      <c r="G101" s="615" t="s">
        <v>351</v>
      </c>
      <c r="H101" s="262" t="s">
        <v>275</v>
      </c>
    </row>
    <row r="102" spans="2:9">
      <c r="B102" s="353" t="s">
        <v>421</v>
      </c>
      <c r="C102" s="568">
        <v>43447</v>
      </c>
      <c r="D102" s="67">
        <v>2018117680</v>
      </c>
      <c r="E102" s="568">
        <v>43448</v>
      </c>
      <c r="F102" s="714">
        <v>201825348</v>
      </c>
      <c r="G102" s="615" t="s">
        <v>351</v>
      </c>
      <c r="H102" s="262" t="s">
        <v>275</v>
      </c>
    </row>
    <row r="103" spans="2:9">
      <c r="B103" s="619" t="s">
        <v>422</v>
      </c>
      <c r="C103" s="620">
        <v>43448</v>
      </c>
      <c r="D103" s="621">
        <v>2018117995</v>
      </c>
      <c r="E103" s="620">
        <v>43455</v>
      </c>
      <c r="F103" s="715">
        <v>201825601</v>
      </c>
      <c r="G103" s="622" t="s">
        <v>351</v>
      </c>
      <c r="H103" s="621" t="s">
        <v>275</v>
      </c>
    </row>
    <row r="104" spans="2:9">
      <c r="B104" s="619" t="s">
        <v>423</v>
      </c>
      <c r="C104" s="620">
        <v>43450</v>
      </c>
      <c r="D104" s="621">
        <v>2018118145</v>
      </c>
      <c r="E104" s="620">
        <v>43452</v>
      </c>
      <c r="F104" s="715">
        <v>201825603</v>
      </c>
      <c r="G104" s="622" t="s">
        <v>351</v>
      </c>
      <c r="H104" s="621" t="s">
        <v>275</v>
      </c>
      <c r="I104" s="67" t="s">
        <v>929</v>
      </c>
    </row>
    <row r="105" spans="2:9">
      <c r="B105" s="353" t="s">
        <v>424</v>
      </c>
      <c r="C105" s="568">
        <v>43450</v>
      </c>
      <c r="D105" s="67">
        <v>2018118147</v>
      </c>
      <c r="E105" s="568">
        <v>43452</v>
      </c>
      <c r="F105" s="714">
        <v>201825604</v>
      </c>
      <c r="G105" s="615" t="s">
        <v>351</v>
      </c>
      <c r="H105" s="67" t="s">
        <v>245</v>
      </c>
    </row>
    <row r="106" spans="2:9">
      <c r="B106" s="353" t="s">
        <v>426</v>
      </c>
      <c r="C106" s="568">
        <v>43450</v>
      </c>
      <c r="D106" s="67">
        <v>2018118148</v>
      </c>
      <c r="E106" s="568">
        <v>43454</v>
      </c>
      <c r="F106" s="714">
        <v>201825605</v>
      </c>
      <c r="G106" s="615" t="s">
        <v>351</v>
      </c>
      <c r="H106" s="67" t="s">
        <v>245</v>
      </c>
    </row>
    <row r="107" spans="2:9">
      <c r="B107" s="353" t="s">
        <v>427</v>
      </c>
      <c r="C107" s="568">
        <v>43451</v>
      </c>
      <c r="D107" s="67">
        <v>2018118189</v>
      </c>
      <c r="E107" s="568">
        <v>43458</v>
      </c>
      <c r="F107" s="714">
        <v>201825607</v>
      </c>
      <c r="G107" s="615" t="s">
        <v>351</v>
      </c>
      <c r="H107" s="262" t="s">
        <v>275</v>
      </c>
    </row>
    <row r="108" spans="2:9">
      <c r="B108" s="353" t="s">
        <v>431</v>
      </c>
      <c r="C108" s="568">
        <v>43451</v>
      </c>
      <c r="E108" s="568">
        <v>43458</v>
      </c>
      <c r="F108" s="714" t="e">
        <v>#N/A</v>
      </c>
      <c r="G108" s="615" t="s">
        <v>351</v>
      </c>
      <c r="H108" s="262" t="s">
        <v>275</v>
      </c>
    </row>
    <row r="109" spans="2:9">
      <c r="B109" s="353" t="s">
        <v>425</v>
      </c>
      <c r="C109" s="568">
        <v>43450</v>
      </c>
      <c r="D109" s="67">
        <v>2018118150</v>
      </c>
      <c r="E109" s="568">
        <v>43451</v>
      </c>
      <c r="F109" s="714" t="e">
        <v>#N/A</v>
      </c>
      <c r="G109" s="615" t="s">
        <v>351</v>
      </c>
      <c r="H109" s="262" t="s">
        <v>245</v>
      </c>
    </row>
    <row r="110" spans="2:9">
      <c r="B110" s="647" t="s">
        <v>430</v>
      </c>
      <c r="C110" s="637">
        <v>43451</v>
      </c>
      <c r="D110" s="634">
        <v>2018118190</v>
      </c>
      <c r="E110" s="637">
        <v>43452</v>
      </c>
      <c r="F110" s="717">
        <v>201825608</v>
      </c>
      <c r="G110" s="6" t="s">
        <v>429</v>
      </c>
      <c r="H110" s="583" t="s">
        <v>485</v>
      </c>
    </row>
    <row r="111" spans="2:9">
      <c r="B111" s="569" t="s">
        <v>432</v>
      </c>
      <c r="C111" s="568">
        <v>43451</v>
      </c>
      <c r="D111" s="67">
        <v>2018118193</v>
      </c>
      <c r="E111" s="568">
        <v>43458</v>
      </c>
      <c r="F111" s="714">
        <v>201825609</v>
      </c>
      <c r="G111" s="615" t="s">
        <v>351</v>
      </c>
      <c r="H111" s="262" t="s">
        <v>275</v>
      </c>
    </row>
    <row r="112" spans="2:9">
      <c r="B112" s="619" t="s">
        <v>433</v>
      </c>
      <c r="C112" s="620">
        <v>43451</v>
      </c>
      <c r="D112" s="621">
        <v>2018118287</v>
      </c>
      <c r="E112" s="620">
        <v>43453</v>
      </c>
      <c r="F112" s="715" t="e">
        <v>#N/A</v>
      </c>
      <c r="G112" s="622" t="s">
        <v>351</v>
      </c>
      <c r="H112" s="623" t="s">
        <v>245</v>
      </c>
    </row>
    <row r="113" spans="2:9">
      <c r="B113" s="353" t="s">
        <v>434</v>
      </c>
      <c r="C113" s="568">
        <v>43451</v>
      </c>
      <c r="D113" s="67">
        <v>2018118289</v>
      </c>
      <c r="E113" s="568">
        <v>43451</v>
      </c>
      <c r="F113" s="714">
        <v>201825628</v>
      </c>
      <c r="G113" s="615" t="s">
        <v>351</v>
      </c>
      <c r="H113" s="262" t="s">
        <v>245</v>
      </c>
    </row>
    <row r="114" spans="2:9">
      <c r="B114" s="353" t="s">
        <v>440</v>
      </c>
      <c r="C114" s="568">
        <v>43451</v>
      </c>
      <c r="D114" s="67">
        <v>2018118357</v>
      </c>
      <c r="E114" s="568">
        <v>43452</v>
      </c>
      <c r="F114" s="714">
        <v>201825629</v>
      </c>
      <c r="G114" s="615" t="s">
        <v>351</v>
      </c>
      <c r="H114" s="262" t="s">
        <v>242</v>
      </c>
    </row>
    <row r="115" spans="2:9">
      <c r="B115" s="353" t="s">
        <v>435</v>
      </c>
      <c r="C115" s="568">
        <v>43453</v>
      </c>
      <c r="D115" s="67">
        <v>2018118654</v>
      </c>
      <c r="E115" s="568">
        <v>43454</v>
      </c>
      <c r="F115" s="714" t="e">
        <v>#N/A</v>
      </c>
      <c r="G115" s="615" t="s">
        <v>351</v>
      </c>
      <c r="H115" s="262" t="s">
        <v>275</v>
      </c>
    </row>
    <row r="116" spans="2:9">
      <c r="B116" s="353" t="s">
        <v>436</v>
      </c>
      <c r="C116" s="568">
        <v>43453</v>
      </c>
      <c r="D116" s="67">
        <v>2018118655</v>
      </c>
      <c r="E116" s="568">
        <v>43460</v>
      </c>
      <c r="F116" s="714">
        <v>201825723</v>
      </c>
      <c r="G116" s="615" t="s">
        <v>351</v>
      </c>
      <c r="H116" s="262" t="s">
        <v>275</v>
      </c>
    </row>
    <row r="117" spans="2:9">
      <c r="B117" s="569" t="s">
        <v>439</v>
      </c>
      <c r="C117" s="568">
        <v>43453</v>
      </c>
      <c r="D117" s="67">
        <v>2018118767</v>
      </c>
      <c r="E117" s="568">
        <v>43460</v>
      </c>
      <c r="F117" s="714">
        <v>201825724</v>
      </c>
      <c r="G117" s="615" t="s">
        <v>351</v>
      </c>
      <c r="H117" s="262" t="s">
        <v>275</v>
      </c>
    </row>
    <row r="118" spans="2:9">
      <c r="B118" s="353" t="s">
        <v>443</v>
      </c>
      <c r="C118" s="568">
        <v>43454</v>
      </c>
      <c r="D118" s="67">
        <v>2018118951</v>
      </c>
      <c r="E118" s="568">
        <v>43455</v>
      </c>
      <c r="F118" s="714">
        <v>201825912</v>
      </c>
      <c r="G118" s="615" t="s">
        <v>351</v>
      </c>
      <c r="H118" s="262" t="s">
        <v>275</v>
      </c>
    </row>
    <row r="119" spans="2:9">
      <c r="B119" s="353" t="s">
        <v>441</v>
      </c>
      <c r="C119" s="568">
        <v>43454</v>
      </c>
      <c r="D119" s="67">
        <v>2018119009</v>
      </c>
      <c r="E119" s="568">
        <v>43461</v>
      </c>
      <c r="F119" s="714">
        <v>201825913</v>
      </c>
      <c r="G119" s="615" t="s">
        <v>351</v>
      </c>
      <c r="H119" s="262" t="s">
        <v>242</v>
      </c>
      <c r="I119" s="67" t="s">
        <v>442</v>
      </c>
    </row>
    <row r="120" spans="2:9">
      <c r="B120" s="353" t="s">
        <v>445</v>
      </c>
      <c r="C120" s="568">
        <v>43456</v>
      </c>
      <c r="D120" s="67">
        <v>2018119214</v>
      </c>
      <c r="E120" s="568">
        <v>43459</v>
      </c>
      <c r="F120" s="714">
        <v>201825997</v>
      </c>
      <c r="G120" s="615" t="s">
        <v>351</v>
      </c>
      <c r="H120" s="262" t="s">
        <v>245</v>
      </c>
    </row>
    <row r="121" spans="2:9">
      <c r="B121" s="353" t="s">
        <v>446</v>
      </c>
      <c r="C121" s="568">
        <v>43456</v>
      </c>
      <c r="D121" s="67">
        <v>2018119217</v>
      </c>
      <c r="E121" s="568">
        <v>43463</v>
      </c>
      <c r="F121" s="714">
        <v>201825998</v>
      </c>
      <c r="G121" s="615" t="s">
        <v>351</v>
      </c>
      <c r="H121" s="262" t="s">
        <v>245</v>
      </c>
    </row>
    <row r="122" spans="2:9">
      <c r="B122" s="353" t="s">
        <v>447</v>
      </c>
      <c r="C122" s="568">
        <v>43457</v>
      </c>
      <c r="D122" s="67">
        <v>2018119388</v>
      </c>
      <c r="E122" s="568">
        <v>43459</v>
      </c>
      <c r="F122" s="714">
        <v>201826001</v>
      </c>
      <c r="G122" s="615" t="s">
        <v>351</v>
      </c>
      <c r="H122" s="262" t="s">
        <v>275</v>
      </c>
    </row>
    <row r="123" spans="2:9">
      <c r="B123" s="353" t="s">
        <v>448</v>
      </c>
      <c r="C123" s="568">
        <v>43457</v>
      </c>
      <c r="D123" s="67">
        <v>2018119389</v>
      </c>
      <c r="E123" s="568">
        <v>43461</v>
      </c>
      <c r="F123" s="714">
        <v>201826002</v>
      </c>
      <c r="G123" s="615" t="s">
        <v>351</v>
      </c>
      <c r="H123" s="262" t="s">
        <v>275</v>
      </c>
    </row>
    <row r="124" spans="2:9">
      <c r="B124" s="353" t="s">
        <v>449</v>
      </c>
      <c r="C124" s="568">
        <v>43457</v>
      </c>
      <c r="D124" s="67">
        <v>2018119390</v>
      </c>
      <c r="E124" s="568">
        <v>43459</v>
      </c>
      <c r="F124" s="714">
        <v>201826003</v>
      </c>
      <c r="G124" s="615" t="s">
        <v>351</v>
      </c>
      <c r="H124" s="262" t="s">
        <v>275</v>
      </c>
    </row>
    <row r="125" spans="2:9">
      <c r="B125" s="67" t="s">
        <v>452</v>
      </c>
      <c r="C125" s="568">
        <v>43457</v>
      </c>
      <c r="D125" s="67">
        <v>2018119410</v>
      </c>
      <c r="E125" s="568">
        <v>43464</v>
      </c>
      <c r="F125" s="714">
        <v>201826004</v>
      </c>
      <c r="G125" s="6" t="s">
        <v>429</v>
      </c>
      <c r="H125" s="583" t="s">
        <v>467</v>
      </c>
      <c r="I125" s="67" t="s">
        <v>466</v>
      </c>
    </row>
    <row r="126" spans="2:9">
      <c r="B126" s="353" t="s">
        <v>453</v>
      </c>
      <c r="C126" s="568">
        <v>43458</v>
      </c>
      <c r="D126" s="67">
        <v>2018119483</v>
      </c>
      <c r="E126" s="568">
        <v>43460</v>
      </c>
      <c r="F126" s="714">
        <v>201826006</v>
      </c>
      <c r="G126" s="615" t="s">
        <v>351</v>
      </c>
      <c r="H126" s="262" t="s">
        <v>275</v>
      </c>
    </row>
    <row r="127" spans="2:9">
      <c r="B127" s="353" t="s">
        <v>455</v>
      </c>
      <c r="C127" s="568">
        <v>43461</v>
      </c>
      <c r="D127" s="262">
        <v>2018119862</v>
      </c>
      <c r="E127" s="568">
        <v>43463</v>
      </c>
      <c r="F127" s="714">
        <v>201826144</v>
      </c>
      <c r="G127" s="615" t="s">
        <v>351</v>
      </c>
      <c r="H127" s="262" t="s">
        <v>242</v>
      </c>
    </row>
    <row r="128" spans="2:9">
      <c r="B128" s="619" t="s">
        <v>456</v>
      </c>
      <c r="C128" s="620">
        <v>43461</v>
      </c>
      <c r="D128" s="726">
        <v>2018119866</v>
      </c>
      <c r="E128" s="620">
        <v>43468</v>
      </c>
      <c r="F128" s="715">
        <v>201826145</v>
      </c>
      <c r="G128" s="622" t="s">
        <v>351</v>
      </c>
      <c r="H128" s="623" t="s">
        <v>275</v>
      </c>
    </row>
    <row r="129" spans="1:9" s="621" customFormat="1">
      <c r="A129" s="622"/>
      <c r="B129" s="619" t="s">
        <v>457</v>
      </c>
      <c r="C129" s="620">
        <v>43461</v>
      </c>
      <c r="D129" s="726">
        <v>2018119869</v>
      </c>
      <c r="E129" s="620">
        <v>43467</v>
      </c>
      <c r="F129" s="715">
        <v>201826146</v>
      </c>
      <c r="G129" s="622" t="s">
        <v>351</v>
      </c>
      <c r="H129" s="623" t="s">
        <v>245</v>
      </c>
    </row>
    <row r="130" spans="1:9">
      <c r="B130" s="619" t="s">
        <v>459</v>
      </c>
      <c r="C130" s="620">
        <v>43461</v>
      </c>
      <c r="D130" s="726">
        <v>2018119875</v>
      </c>
      <c r="E130" s="620">
        <v>43468</v>
      </c>
      <c r="F130" s="715">
        <v>201826147</v>
      </c>
      <c r="G130" s="622" t="s">
        <v>351</v>
      </c>
      <c r="H130" s="623" t="s">
        <v>275</v>
      </c>
    </row>
    <row r="131" spans="1:9">
      <c r="B131" s="353" t="s">
        <v>449</v>
      </c>
      <c r="C131" s="568">
        <v>43462</v>
      </c>
      <c r="D131" s="726">
        <v>2018120015</v>
      </c>
      <c r="E131" s="620">
        <v>43467</v>
      </c>
      <c r="F131" s="715">
        <v>201826351</v>
      </c>
      <c r="G131" s="615" t="s">
        <v>351</v>
      </c>
      <c r="H131" s="262" t="s">
        <v>242</v>
      </c>
    </row>
    <row r="132" spans="1:9">
      <c r="B132" s="632" t="s">
        <v>474</v>
      </c>
      <c r="C132" s="620">
        <v>43462</v>
      </c>
      <c r="D132" s="726">
        <v>2018120016</v>
      </c>
      <c r="E132" s="620">
        <v>43469</v>
      </c>
      <c r="F132" s="715">
        <v>201826352</v>
      </c>
      <c r="G132" s="622" t="s">
        <v>351</v>
      </c>
      <c r="H132" s="623" t="s">
        <v>242</v>
      </c>
    </row>
    <row r="133" spans="1:9">
      <c r="B133" s="353" t="s">
        <v>460</v>
      </c>
      <c r="C133" s="568">
        <v>43462</v>
      </c>
      <c r="D133" s="726">
        <v>2018120056</v>
      </c>
      <c r="E133" s="620">
        <v>43466</v>
      </c>
      <c r="F133" s="715">
        <v>201826353</v>
      </c>
      <c r="G133" s="615" t="s">
        <v>351</v>
      </c>
      <c r="H133" s="262" t="s">
        <v>242</v>
      </c>
    </row>
    <row r="134" spans="1:9">
      <c r="B134" s="353" t="s">
        <v>461</v>
      </c>
      <c r="C134" s="568">
        <v>43462</v>
      </c>
      <c r="D134" s="726">
        <v>2018120062</v>
      </c>
      <c r="E134" s="620">
        <v>43469</v>
      </c>
      <c r="F134" s="715">
        <v>201826355</v>
      </c>
      <c r="G134" s="615" t="s">
        <v>351</v>
      </c>
      <c r="H134" s="262" t="s">
        <v>245</v>
      </c>
    </row>
    <row r="135" spans="1:9">
      <c r="B135" s="595" t="s">
        <v>462</v>
      </c>
      <c r="C135" s="604">
        <v>43462</v>
      </c>
      <c r="D135" s="712">
        <v>2018120069</v>
      </c>
      <c r="E135" s="604">
        <v>43469</v>
      </c>
      <c r="F135" s="713">
        <v>201826359</v>
      </c>
      <c r="G135" s="609"/>
      <c r="H135" s="602" t="s">
        <v>275</v>
      </c>
      <c r="I135" s="67" t="s">
        <v>734</v>
      </c>
    </row>
    <row r="136" spans="1:9">
      <c r="B136" s="619" t="s">
        <v>463</v>
      </c>
      <c r="C136" s="620">
        <v>43462</v>
      </c>
      <c r="D136" s="726">
        <v>2018120072</v>
      </c>
      <c r="E136" s="620">
        <v>43469</v>
      </c>
      <c r="F136" s="715">
        <v>201826361</v>
      </c>
      <c r="G136" s="622" t="s">
        <v>351</v>
      </c>
      <c r="H136" s="623" t="s">
        <v>275</v>
      </c>
    </row>
    <row r="137" spans="1:9">
      <c r="B137" s="619" t="s">
        <v>464</v>
      </c>
      <c r="C137" s="620">
        <v>43462</v>
      </c>
      <c r="D137" s="726">
        <v>2018120075</v>
      </c>
      <c r="E137" s="620">
        <v>43469</v>
      </c>
      <c r="F137" s="715">
        <v>201826362</v>
      </c>
      <c r="G137" s="622" t="s">
        <v>351</v>
      </c>
      <c r="H137" s="623" t="s">
        <v>275</v>
      </c>
    </row>
    <row r="138" spans="1:9">
      <c r="B138" s="619" t="s">
        <v>465</v>
      </c>
      <c r="C138" s="620">
        <v>43462</v>
      </c>
      <c r="D138" s="726">
        <v>2018120077</v>
      </c>
      <c r="E138" s="620">
        <v>43469</v>
      </c>
      <c r="F138" s="715">
        <v>201826363</v>
      </c>
      <c r="G138" s="622" t="s">
        <v>351</v>
      </c>
      <c r="H138" s="623" t="s">
        <v>245</v>
      </c>
    </row>
    <row r="139" spans="1:9">
      <c r="B139" s="353" t="s">
        <v>468</v>
      </c>
      <c r="C139" s="568">
        <v>43463</v>
      </c>
      <c r="D139" s="726">
        <v>2018120217</v>
      </c>
      <c r="E139" s="620">
        <v>43464</v>
      </c>
      <c r="F139" s="715">
        <v>201826374</v>
      </c>
      <c r="G139" s="615" t="s">
        <v>351</v>
      </c>
      <c r="H139" s="262" t="s">
        <v>242</v>
      </c>
    </row>
    <row r="140" spans="1:9">
      <c r="B140" s="353" t="s">
        <v>469</v>
      </c>
      <c r="C140" s="568">
        <v>43464</v>
      </c>
      <c r="D140" s="726">
        <v>2018120226</v>
      </c>
      <c r="E140" s="620">
        <v>43466</v>
      </c>
      <c r="F140" s="715">
        <v>201826376</v>
      </c>
      <c r="G140" s="615" t="s">
        <v>351</v>
      </c>
      <c r="H140" s="262" t="s">
        <v>275</v>
      </c>
    </row>
    <row r="141" spans="1:9">
      <c r="B141" s="353" t="s">
        <v>470</v>
      </c>
      <c r="C141" s="568">
        <v>43464</v>
      </c>
      <c r="D141" s="726">
        <v>2018120241</v>
      </c>
      <c r="E141" s="620">
        <v>43470</v>
      </c>
      <c r="F141" s="715">
        <v>201826377</v>
      </c>
      <c r="G141" s="615" t="s">
        <v>351</v>
      </c>
      <c r="H141" s="262" t="s">
        <v>275</v>
      </c>
    </row>
    <row r="142" spans="1:9">
      <c r="B142" s="353" t="s">
        <v>471</v>
      </c>
      <c r="C142" s="568">
        <v>43465</v>
      </c>
      <c r="D142" s="726">
        <v>2018120307</v>
      </c>
      <c r="E142" s="620">
        <v>43469</v>
      </c>
      <c r="F142" s="715">
        <v>201826378</v>
      </c>
      <c r="G142" s="615" t="s">
        <v>351</v>
      </c>
      <c r="H142" s="262" t="s">
        <v>242</v>
      </c>
    </row>
    <row r="143" spans="1:9">
      <c r="B143" s="353" t="s">
        <v>472</v>
      </c>
      <c r="C143" s="568">
        <v>43465</v>
      </c>
      <c r="D143" s="726">
        <v>2018120413</v>
      </c>
      <c r="E143" s="620">
        <v>43469</v>
      </c>
      <c r="F143" s="620" t="e">
        <v>#N/A</v>
      </c>
      <c r="G143" s="615" t="s">
        <v>351</v>
      </c>
      <c r="H143" s="262" t="s">
        <v>275</v>
      </c>
    </row>
    <row r="144" spans="1:9">
      <c r="B144" s="353" t="s">
        <v>475</v>
      </c>
      <c r="C144" s="568">
        <v>43465</v>
      </c>
      <c r="D144" s="726">
        <v>2018120415</v>
      </c>
      <c r="E144" s="620">
        <v>43469</v>
      </c>
      <c r="F144" s="620" t="e">
        <v>#N/A</v>
      </c>
      <c r="G144" s="594" t="s">
        <v>351</v>
      </c>
      <c r="H144" s="262" t="s">
        <v>242</v>
      </c>
    </row>
    <row r="145" spans="1:9">
      <c r="B145" s="353" t="s">
        <v>476</v>
      </c>
      <c r="C145" s="568">
        <v>43466</v>
      </c>
      <c r="D145" s="727">
        <v>2019100085</v>
      </c>
      <c r="E145" s="620">
        <v>43473</v>
      </c>
      <c r="F145" s="715">
        <v>201910021</v>
      </c>
      <c r="G145" s="594" t="s">
        <v>351</v>
      </c>
      <c r="H145" s="262" t="s">
        <v>275</v>
      </c>
    </row>
    <row r="146" spans="1:9">
      <c r="B146" s="353" t="s">
        <v>477</v>
      </c>
      <c r="C146" s="568">
        <v>43468</v>
      </c>
      <c r="D146" s="727">
        <v>2019100420</v>
      </c>
      <c r="E146" s="620">
        <v>43475</v>
      </c>
      <c r="F146" s="715">
        <v>201910084</v>
      </c>
      <c r="G146" s="615" t="s">
        <v>351</v>
      </c>
      <c r="H146" s="262" t="s">
        <v>275</v>
      </c>
    </row>
    <row r="147" spans="1:9" s="621" customFormat="1">
      <c r="A147" s="622"/>
      <c r="B147" s="619" t="s">
        <v>478</v>
      </c>
      <c r="C147" s="620">
        <v>43469</v>
      </c>
      <c r="D147" s="623">
        <v>2019100566</v>
      </c>
      <c r="E147" s="620">
        <v>43475</v>
      </c>
      <c r="F147" s="715">
        <v>201910094</v>
      </c>
      <c r="G147" s="622" t="s">
        <v>351</v>
      </c>
      <c r="H147" s="623" t="s">
        <v>275</v>
      </c>
    </row>
    <row r="148" spans="1:9">
      <c r="B148" s="619" t="s">
        <v>481</v>
      </c>
      <c r="C148" s="620">
        <v>43470</v>
      </c>
      <c r="D148" s="621">
        <v>2019100761</v>
      </c>
      <c r="E148" s="620">
        <v>43474</v>
      </c>
      <c r="F148" s="715">
        <v>201910457</v>
      </c>
      <c r="G148" s="622" t="s">
        <v>351</v>
      </c>
      <c r="H148" s="623" t="s">
        <v>275</v>
      </c>
    </row>
    <row r="149" spans="1:9">
      <c r="B149" s="619" t="s">
        <v>482</v>
      </c>
      <c r="C149" s="620">
        <v>43470</v>
      </c>
      <c r="D149" s="621">
        <v>2019100768</v>
      </c>
      <c r="E149" s="620">
        <v>43475</v>
      </c>
      <c r="F149" s="715">
        <v>201910458</v>
      </c>
      <c r="G149" s="622" t="s">
        <v>351</v>
      </c>
      <c r="H149" s="623" t="s">
        <v>275</v>
      </c>
    </row>
    <row r="150" spans="1:9">
      <c r="B150" s="595" t="s">
        <v>483</v>
      </c>
      <c r="C150" s="604">
        <v>43469</v>
      </c>
      <c r="D150" s="603">
        <v>2019100678</v>
      </c>
      <c r="E150" s="604">
        <v>43474</v>
      </c>
      <c r="F150" s="713">
        <v>201910456</v>
      </c>
      <c r="G150" s="609"/>
      <c r="H150" s="602" t="s">
        <v>275</v>
      </c>
      <c r="I150" s="67" t="s">
        <v>736</v>
      </c>
    </row>
    <row r="151" spans="1:9">
      <c r="B151" s="353" t="s">
        <v>484</v>
      </c>
      <c r="C151" s="568">
        <v>43469</v>
      </c>
      <c r="D151" s="67">
        <v>2019100677</v>
      </c>
      <c r="E151" s="568">
        <v>43473</v>
      </c>
      <c r="F151" s="715">
        <v>201910455</v>
      </c>
      <c r="G151" s="615" t="s">
        <v>351</v>
      </c>
      <c r="H151" s="262" t="s">
        <v>275</v>
      </c>
    </row>
    <row r="152" spans="1:9" s="600" customFormat="1">
      <c r="A152" s="612"/>
      <c r="B152" s="619" t="s">
        <v>488</v>
      </c>
      <c r="C152" s="620">
        <v>43474</v>
      </c>
      <c r="D152" s="621">
        <v>2019101704</v>
      </c>
      <c r="E152" s="620">
        <v>43474</v>
      </c>
      <c r="F152" s="715" t="e">
        <v>#N/A</v>
      </c>
      <c r="G152" s="622" t="s">
        <v>351</v>
      </c>
      <c r="H152" s="623" t="s">
        <v>245</v>
      </c>
    </row>
    <row r="153" spans="1:9">
      <c r="B153" s="633" t="s">
        <v>489</v>
      </c>
      <c r="C153" s="637">
        <v>43474</v>
      </c>
      <c r="D153" s="634">
        <v>2019101707</v>
      </c>
      <c r="E153" s="637">
        <v>43476</v>
      </c>
      <c r="F153" s="715">
        <v>201910771</v>
      </c>
      <c r="G153" s="622" t="s">
        <v>351</v>
      </c>
      <c r="H153" s="635" t="s">
        <v>275</v>
      </c>
    </row>
    <row r="154" spans="1:9">
      <c r="B154" s="597" t="s">
        <v>490</v>
      </c>
      <c r="C154" s="605">
        <v>43477</v>
      </c>
      <c r="D154" s="600">
        <v>2019102010</v>
      </c>
      <c r="E154" s="605">
        <v>43483</v>
      </c>
      <c r="F154" s="719">
        <v>201910824</v>
      </c>
      <c r="G154" s="600"/>
      <c r="H154" s="600" t="s">
        <v>245</v>
      </c>
    </row>
    <row r="155" spans="1:9">
      <c r="B155" s="597" t="s">
        <v>491</v>
      </c>
      <c r="C155" s="605">
        <v>43477</v>
      </c>
      <c r="D155" s="600">
        <v>2019102012</v>
      </c>
      <c r="E155" s="605">
        <v>43483</v>
      </c>
      <c r="F155" s="719">
        <v>201910825</v>
      </c>
      <c r="G155" s="600"/>
      <c r="H155" s="600" t="s">
        <v>245</v>
      </c>
    </row>
    <row r="156" spans="1:9">
      <c r="B156" s="619" t="s">
        <v>492</v>
      </c>
      <c r="C156" s="620">
        <v>43477</v>
      </c>
      <c r="D156" s="621">
        <v>2019102019</v>
      </c>
      <c r="E156" s="620">
        <v>43479</v>
      </c>
      <c r="F156" s="715">
        <v>201910826</v>
      </c>
      <c r="G156" s="668" t="s">
        <v>351</v>
      </c>
      <c r="H156" s="634" t="s">
        <v>245</v>
      </c>
    </row>
    <row r="157" spans="1:9">
      <c r="B157" s="619" t="s">
        <v>493</v>
      </c>
      <c r="C157" s="620">
        <v>43477</v>
      </c>
      <c r="D157" s="621">
        <v>2019102076</v>
      </c>
      <c r="E157" s="620">
        <v>43480</v>
      </c>
      <c r="F157" s="715">
        <v>201910828</v>
      </c>
      <c r="G157" s="622" t="s">
        <v>429</v>
      </c>
      <c r="H157" s="621" t="s">
        <v>245</v>
      </c>
      <c r="I157" s="67" t="s">
        <v>498</v>
      </c>
    </row>
    <row r="158" spans="1:9">
      <c r="B158" s="619" t="s">
        <v>494</v>
      </c>
      <c r="C158" s="620">
        <v>43477</v>
      </c>
      <c r="D158" s="621">
        <v>2019102078</v>
      </c>
      <c r="E158" s="620">
        <v>43479</v>
      </c>
      <c r="F158" s="715">
        <v>201910829</v>
      </c>
      <c r="G158" s="622" t="s">
        <v>351</v>
      </c>
      <c r="H158" s="623" t="s">
        <v>242</v>
      </c>
    </row>
    <row r="159" spans="1:9">
      <c r="B159" s="619" t="s">
        <v>495</v>
      </c>
      <c r="C159" s="620">
        <v>43477</v>
      </c>
      <c r="D159" s="621">
        <v>2019102103</v>
      </c>
      <c r="E159" s="620">
        <v>43478</v>
      </c>
      <c r="F159" s="715">
        <v>201910830</v>
      </c>
      <c r="G159" s="622" t="s">
        <v>351</v>
      </c>
      <c r="H159" s="623" t="s">
        <v>275</v>
      </c>
    </row>
    <row r="160" spans="1:9">
      <c r="B160" s="619" t="s">
        <v>496</v>
      </c>
      <c r="C160" s="620">
        <v>43478</v>
      </c>
      <c r="D160" s="621">
        <v>2019102153</v>
      </c>
      <c r="E160" s="620">
        <v>43481</v>
      </c>
      <c r="F160" s="715">
        <v>201910835</v>
      </c>
      <c r="G160" s="622" t="s">
        <v>429</v>
      </c>
      <c r="H160" s="623" t="s">
        <v>275</v>
      </c>
    </row>
    <row r="161" spans="2:9">
      <c r="B161" s="619" t="s">
        <v>497</v>
      </c>
      <c r="C161" s="620">
        <v>43478</v>
      </c>
      <c r="D161" s="621">
        <v>2019102155</v>
      </c>
      <c r="E161" s="620">
        <v>43482</v>
      </c>
      <c r="F161" s="715">
        <v>201910836</v>
      </c>
      <c r="G161" s="668" t="s">
        <v>351</v>
      </c>
      <c r="H161" s="635" t="s">
        <v>275</v>
      </c>
    </row>
    <row r="162" spans="2:9">
      <c r="B162" s="619" t="s">
        <v>507</v>
      </c>
      <c r="C162" s="638">
        <v>43479</v>
      </c>
      <c r="D162" s="621">
        <v>2019102434</v>
      </c>
      <c r="E162" s="620">
        <v>43480</v>
      </c>
      <c r="F162" s="715">
        <v>201910859</v>
      </c>
      <c r="G162" s="622" t="s">
        <v>351</v>
      </c>
      <c r="H162" s="635" t="s">
        <v>242</v>
      </c>
    </row>
    <row r="163" spans="2:9">
      <c r="B163" s="619" t="s">
        <v>499</v>
      </c>
      <c r="C163" s="620">
        <v>43480</v>
      </c>
      <c r="D163" s="621">
        <v>2019102583</v>
      </c>
      <c r="E163" s="639" t="s">
        <v>500</v>
      </c>
      <c r="F163" s="715">
        <v>201911268</v>
      </c>
      <c r="G163" s="622" t="s">
        <v>351</v>
      </c>
      <c r="H163" s="621" t="s">
        <v>245</v>
      </c>
    </row>
    <row r="164" spans="2:9">
      <c r="B164" s="619" t="s">
        <v>502</v>
      </c>
      <c r="C164" s="620">
        <v>43482</v>
      </c>
      <c r="D164" s="621">
        <v>2019103042</v>
      </c>
      <c r="E164" s="620">
        <v>43486</v>
      </c>
      <c r="F164" s="715">
        <v>201911503</v>
      </c>
      <c r="G164" s="622" t="s">
        <v>351</v>
      </c>
      <c r="H164" s="621" t="s">
        <v>275</v>
      </c>
    </row>
    <row r="165" spans="2:9">
      <c r="B165" s="619" t="s">
        <v>504</v>
      </c>
      <c r="C165" s="620">
        <v>43482</v>
      </c>
      <c r="D165" s="621">
        <v>2019103127</v>
      </c>
      <c r="E165" s="620">
        <v>43490</v>
      </c>
      <c r="F165" s="715">
        <v>201911505</v>
      </c>
      <c r="G165" s="622" t="s">
        <v>351</v>
      </c>
      <c r="H165" s="635" t="s">
        <v>242</v>
      </c>
    </row>
    <row r="166" spans="2:9">
      <c r="B166" s="633" t="s">
        <v>505</v>
      </c>
      <c r="C166" s="637">
        <v>43482</v>
      </c>
      <c r="D166" s="634">
        <v>2019103129</v>
      </c>
      <c r="E166" s="637">
        <v>43490</v>
      </c>
      <c r="F166" s="717">
        <v>201911506</v>
      </c>
      <c r="G166" s="613" t="s">
        <v>351</v>
      </c>
      <c r="H166" s="634" t="s">
        <v>242</v>
      </c>
    </row>
    <row r="167" spans="2:9">
      <c r="B167" s="619" t="s">
        <v>506</v>
      </c>
      <c r="C167" s="620">
        <v>43483</v>
      </c>
      <c r="D167" s="621">
        <v>2019103210</v>
      </c>
      <c r="E167" s="620">
        <v>43486</v>
      </c>
      <c r="F167" s="715">
        <v>201911521</v>
      </c>
      <c r="G167" s="622" t="s">
        <v>351</v>
      </c>
      <c r="H167" s="621" t="s">
        <v>275</v>
      </c>
    </row>
    <row r="168" spans="2:9">
      <c r="B168" s="619" t="s">
        <v>510</v>
      </c>
      <c r="C168" s="620">
        <v>43486</v>
      </c>
      <c r="D168" s="621">
        <v>2019103575</v>
      </c>
      <c r="E168" s="620">
        <v>43487</v>
      </c>
      <c r="F168" s="715">
        <v>201911526</v>
      </c>
      <c r="G168" s="622" t="s">
        <v>351</v>
      </c>
      <c r="H168" s="621" t="s">
        <v>242</v>
      </c>
    </row>
    <row r="169" spans="2:9">
      <c r="B169" s="619" t="s">
        <v>509</v>
      </c>
      <c r="C169" s="620">
        <v>43486</v>
      </c>
      <c r="D169" s="621">
        <v>2019103680</v>
      </c>
      <c r="E169" s="620">
        <v>43490</v>
      </c>
      <c r="F169" s="715">
        <v>201911535</v>
      </c>
      <c r="G169" s="622" t="s">
        <v>351</v>
      </c>
      <c r="H169" s="621" t="s">
        <v>275</v>
      </c>
      <c r="I169" s="67" t="s">
        <v>554</v>
      </c>
    </row>
    <row r="170" spans="2:9">
      <c r="B170" s="619" t="s">
        <v>511</v>
      </c>
      <c r="C170" s="620">
        <v>43486</v>
      </c>
      <c r="D170" s="621">
        <v>2019103681</v>
      </c>
      <c r="E170" s="620">
        <v>43491</v>
      </c>
      <c r="F170" s="715">
        <v>201911536</v>
      </c>
      <c r="G170" s="622" t="s">
        <v>351</v>
      </c>
      <c r="H170" s="621" t="s">
        <v>275</v>
      </c>
    </row>
    <row r="171" spans="2:9">
      <c r="B171" s="619" t="s">
        <v>553</v>
      </c>
      <c r="C171" s="620">
        <v>43487</v>
      </c>
      <c r="D171" s="621">
        <v>2019103832</v>
      </c>
      <c r="E171" s="620">
        <v>43494</v>
      </c>
      <c r="F171" s="715">
        <v>201911548</v>
      </c>
      <c r="G171" s="622" t="s">
        <v>351</v>
      </c>
      <c r="H171" s="623" t="s">
        <v>275</v>
      </c>
    </row>
    <row r="172" spans="2:9">
      <c r="B172" s="619" t="s">
        <v>513</v>
      </c>
      <c r="C172" s="620">
        <v>43488</v>
      </c>
      <c r="D172" s="621">
        <v>2019104123</v>
      </c>
      <c r="E172" s="620">
        <v>43495</v>
      </c>
      <c r="F172" s="715">
        <v>201911816</v>
      </c>
      <c r="G172" s="621"/>
      <c r="H172" s="623" t="s">
        <v>242</v>
      </c>
    </row>
    <row r="173" spans="2:9">
      <c r="B173" s="619" t="s">
        <v>514</v>
      </c>
      <c r="C173" s="620">
        <v>43488</v>
      </c>
      <c r="D173" s="621">
        <v>2019104138</v>
      </c>
      <c r="E173" s="620">
        <v>43495</v>
      </c>
      <c r="F173" s="715">
        <v>201911566</v>
      </c>
      <c r="G173" s="622" t="s">
        <v>351</v>
      </c>
      <c r="H173" s="623" t="s">
        <v>275</v>
      </c>
      <c r="I173" s="67" t="s">
        <v>558</v>
      </c>
    </row>
    <row r="174" spans="2:9">
      <c r="B174" s="619" t="s">
        <v>565</v>
      </c>
      <c r="C174" s="620">
        <v>43487</v>
      </c>
      <c r="D174" s="621">
        <v>2019103850</v>
      </c>
      <c r="E174" s="620">
        <v>43488</v>
      </c>
      <c r="F174" s="715">
        <v>201911540</v>
      </c>
      <c r="G174" s="622" t="s">
        <v>351</v>
      </c>
      <c r="H174" s="623" t="s">
        <v>275</v>
      </c>
    </row>
    <row r="175" spans="2:9">
      <c r="B175" s="619" t="s">
        <v>517</v>
      </c>
      <c r="C175" s="620">
        <v>43491</v>
      </c>
      <c r="D175" s="621">
        <v>2019104745</v>
      </c>
      <c r="E175" s="620">
        <v>43493</v>
      </c>
      <c r="F175" s="715">
        <v>201911824</v>
      </c>
      <c r="G175" s="622" t="s">
        <v>351</v>
      </c>
      <c r="H175" s="623" t="s">
        <v>275</v>
      </c>
    </row>
    <row r="176" spans="2:9">
      <c r="B176" s="632" t="s">
        <v>518</v>
      </c>
      <c r="C176" s="620">
        <v>43493</v>
      </c>
      <c r="D176" s="621">
        <v>2019105165</v>
      </c>
      <c r="E176" s="620">
        <v>43500</v>
      </c>
      <c r="F176" s="715">
        <v>201911843</v>
      </c>
      <c r="G176" s="622" t="s">
        <v>351</v>
      </c>
      <c r="H176" s="623" t="s">
        <v>275</v>
      </c>
    </row>
    <row r="177" spans="2:9">
      <c r="B177" s="353" t="s">
        <v>519</v>
      </c>
      <c r="C177" s="568">
        <v>43494</v>
      </c>
      <c r="D177" s="67">
        <v>2019105220</v>
      </c>
      <c r="E177" s="568">
        <v>43495</v>
      </c>
      <c r="F177" s="715">
        <v>201911844</v>
      </c>
      <c r="G177" s="622" t="s">
        <v>351</v>
      </c>
      <c r="H177" s="635" t="s">
        <v>245</v>
      </c>
    </row>
    <row r="178" spans="2:9">
      <c r="B178" s="633" t="s">
        <v>520</v>
      </c>
      <c r="C178" s="637">
        <v>43495</v>
      </c>
      <c r="D178" s="634">
        <v>2019105286</v>
      </c>
      <c r="E178" s="637">
        <v>43523</v>
      </c>
      <c r="F178" s="715">
        <v>201911865</v>
      </c>
      <c r="G178" s="613" t="s">
        <v>351</v>
      </c>
      <c r="H178" s="635" t="s">
        <v>245</v>
      </c>
    </row>
    <row r="179" spans="2:9">
      <c r="B179" s="619" t="s">
        <v>521</v>
      </c>
      <c r="C179" s="620">
        <v>43495</v>
      </c>
      <c r="D179" s="621">
        <v>2019105290</v>
      </c>
      <c r="E179" s="620">
        <v>43498</v>
      </c>
      <c r="F179" s="715">
        <v>201911866</v>
      </c>
      <c r="G179" s="622" t="s">
        <v>351</v>
      </c>
      <c r="H179" s="623" t="s">
        <v>245</v>
      </c>
      <c r="I179" s="67" t="s">
        <v>525</v>
      </c>
    </row>
    <row r="180" spans="2:9">
      <c r="B180" s="619" t="s">
        <v>522</v>
      </c>
      <c r="C180" s="620">
        <v>43495</v>
      </c>
      <c r="D180" s="621">
        <v>2019105528</v>
      </c>
      <c r="E180" s="620">
        <v>43496</v>
      </c>
      <c r="F180" s="715">
        <v>201911883</v>
      </c>
      <c r="G180" s="622" t="s">
        <v>351</v>
      </c>
      <c r="H180" s="621" t="s">
        <v>275</v>
      </c>
    </row>
    <row r="181" spans="2:9">
      <c r="B181" s="619" t="s">
        <v>528</v>
      </c>
      <c r="C181" s="620">
        <v>43498</v>
      </c>
      <c r="D181" s="621">
        <v>2019106376</v>
      </c>
      <c r="E181" s="620">
        <v>43502</v>
      </c>
      <c r="F181" s="715">
        <v>201912133</v>
      </c>
      <c r="G181" s="622" t="s">
        <v>351</v>
      </c>
      <c r="H181" s="621" t="s">
        <v>245</v>
      </c>
    </row>
    <row r="182" spans="2:9">
      <c r="B182" s="619" t="s">
        <v>529</v>
      </c>
      <c r="C182" s="620">
        <v>43498</v>
      </c>
      <c r="D182" s="621">
        <v>2019106377</v>
      </c>
      <c r="E182" s="620">
        <v>43503</v>
      </c>
      <c r="F182" s="715">
        <v>201912134</v>
      </c>
      <c r="G182" s="622" t="s">
        <v>351</v>
      </c>
      <c r="H182" s="621" t="s">
        <v>245</v>
      </c>
    </row>
    <row r="183" spans="2:9">
      <c r="B183" s="619" t="s">
        <v>530</v>
      </c>
      <c r="C183" s="620">
        <v>43499</v>
      </c>
      <c r="D183" s="621">
        <v>2019106398</v>
      </c>
      <c r="E183" s="620">
        <v>43501</v>
      </c>
      <c r="F183" s="715">
        <v>201912135</v>
      </c>
      <c r="G183" s="622" t="s">
        <v>351</v>
      </c>
      <c r="H183" s="621" t="s">
        <v>245</v>
      </c>
    </row>
    <row r="184" spans="2:9">
      <c r="B184" s="633" t="s">
        <v>532</v>
      </c>
      <c r="C184" s="637">
        <v>43498</v>
      </c>
      <c r="D184" s="634">
        <v>2019106452</v>
      </c>
      <c r="E184" s="637">
        <v>43501</v>
      </c>
      <c r="F184" s="715">
        <v>201912138</v>
      </c>
      <c r="G184" s="613" t="s">
        <v>351</v>
      </c>
      <c r="H184" s="635" t="s">
        <v>275</v>
      </c>
    </row>
    <row r="185" spans="2:9">
      <c r="B185" s="619" t="s">
        <v>533</v>
      </c>
      <c r="C185" s="620">
        <v>43501</v>
      </c>
      <c r="D185" s="621">
        <v>2019106587</v>
      </c>
      <c r="E185" s="620">
        <v>43515</v>
      </c>
      <c r="F185" s="715">
        <v>201912142</v>
      </c>
      <c r="G185" s="622" t="s">
        <v>351</v>
      </c>
      <c r="H185" s="623" t="s">
        <v>275</v>
      </c>
    </row>
    <row r="186" spans="2:9">
      <c r="B186" s="633" t="s">
        <v>534</v>
      </c>
      <c r="C186" s="637">
        <v>43498</v>
      </c>
      <c r="D186" s="634">
        <v>2019106590</v>
      </c>
      <c r="E186" s="637">
        <v>43499</v>
      </c>
      <c r="F186" s="715">
        <v>201912143</v>
      </c>
      <c r="G186" s="613" t="s">
        <v>351</v>
      </c>
      <c r="H186" s="635" t="s">
        <v>242</v>
      </c>
    </row>
    <row r="187" spans="2:9">
      <c r="B187" s="619" t="s">
        <v>557</v>
      </c>
      <c r="C187" s="620">
        <v>43501</v>
      </c>
      <c r="D187" s="621">
        <v>2019106860</v>
      </c>
      <c r="E187" s="620">
        <v>43507</v>
      </c>
      <c r="F187" s="715">
        <v>201912166</v>
      </c>
      <c r="G187" s="622" t="s">
        <v>351</v>
      </c>
      <c r="H187" s="621" t="s">
        <v>245</v>
      </c>
    </row>
    <row r="188" spans="2:9">
      <c r="B188" s="597" t="s">
        <v>537</v>
      </c>
      <c r="C188" s="605">
        <v>43501</v>
      </c>
      <c r="D188" s="600">
        <v>2019106864</v>
      </c>
      <c r="E188" s="605">
        <v>43507</v>
      </c>
      <c r="F188" s="713"/>
      <c r="G188" s="600"/>
      <c r="H188" s="600" t="s">
        <v>245</v>
      </c>
    </row>
    <row r="189" spans="2:9">
      <c r="B189" s="633" t="s">
        <v>538</v>
      </c>
      <c r="C189" s="637">
        <v>43501</v>
      </c>
      <c r="D189" s="634">
        <v>2019106910</v>
      </c>
      <c r="E189" s="637">
        <v>43504</v>
      </c>
      <c r="F189" s="715">
        <v>201912168</v>
      </c>
      <c r="G189" s="613" t="s">
        <v>351</v>
      </c>
      <c r="H189" s="634" t="s">
        <v>242</v>
      </c>
      <c r="I189" s="67" t="s">
        <v>552</v>
      </c>
    </row>
    <row r="190" spans="2:9">
      <c r="B190" s="633" t="s">
        <v>539</v>
      </c>
      <c r="C190" s="637">
        <v>43502</v>
      </c>
      <c r="D190" s="634">
        <v>2019107014</v>
      </c>
      <c r="E190" s="637">
        <v>43502</v>
      </c>
      <c r="F190" s="715">
        <v>201913039</v>
      </c>
      <c r="G190" s="613" t="s">
        <v>351</v>
      </c>
      <c r="H190" s="634" t="s">
        <v>275</v>
      </c>
    </row>
    <row r="191" spans="2:9">
      <c r="B191" s="633" t="s">
        <v>540</v>
      </c>
      <c r="C191" s="637">
        <v>43502</v>
      </c>
      <c r="D191" s="634">
        <v>2019107149</v>
      </c>
      <c r="E191" s="637">
        <v>43503</v>
      </c>
      <c r="F191" s="715">
        <v>201912225</v>
      </c>
      <c r="G191" s="613" t="s">
        <v>351</v>
      </c>
      <c r="H191" s="634" t="s">
        <v>242</v>
      </c>
    </row>
    <row r="192" spans="2:9">
      <c r="B192" s="633" t="s">
        <v>541</v>
      </c>
      <c r="C192" s="637">
        <v>43502</v>
      </c>
      <c r="D192" s="634">
        <v>2019107202</v>
      </c>
      <c r="E192" s="637">
        <v>43514</v>
      </c>
      <c r="F192" s="715">
        <v>201912229</v>
      </c>
      <c r="G192" s="613" t="s">
        <v>351</v>
      </c>
      <c r="H192" s="634" t="s">
        <v>242</v>
      </c>
    </row>
    <row r="193" spans="1:9">
      <c r="B193" s="633" t="s">
        <v>588</v>
      </c>
      <c r="C193" s="637">
        <v>43504</v>
      </c>
      <c r="D193" s="634">
        <v>2019107517</v>
      </c>
      <c r="E193" s="637">
        <v>43511</v>
      </c>
      <c r="F193" s="713"/>
      <c r="G193" s="613" t="s">
        <v>351</v>
      </c>
      <c r="H193" s="635" t="s">
        <v>245</v>
      </c>
    </row>
    <row r="194" spans="1:9">
      <c r="B194" s="619" t="s">
        <v>549</v>
      </c>
      <c r="C194" s="620">
        <v>43504</v>
      </c>
      <c r="D194" s="621">
        <v>2019107527</v>
      </c>
      <c r="E194" s="620">
        <v>43510</v>
      </c>
      <c r="F194" s="715">
        <v>201912397</v>
      </c>
      <c r="G194" s="622" t="s">
        <v>351</v>
      </c>
      <c r="H194" s="621" t="s">
        <v>275</v>
      </c>
    </row>
    <row r="195" spans="1:9" s="603" customFormat="1">
      <c r="A195" s="609"/>
      <c r="B195" s="619" t="s">
        <v>555</v>
      </c>
      <c r="C195" s="620">
        <v>43508</v>
      </c>
      <c r="D195" s="621">
        <v>2019108340</v>
      </c>
      <c r="E195" s="620">
        <v>43511</v>
      </c>
      <c r="F195" s="715">
        <v>201912462</v>
      </c>
      <c r="G195" s="622" t="s">
        <v>351</v>
      </c>
      <c r="H195" s="623" t="s">
        <v>275</v>
      </c>
    </row>
    <row r="196" spans="1:9" s="603" customFormat="1">
      <c r="A196" s="609"/>
      <c r="B196" s="619" t="s">
        <v>575</v>
      </c>
      <c r="C196" s="620">
        <v>43508</v>
      </c>
      <c r="D196" s="621">
        <v>2019108349</v>
      </c>
      <c r="E196" s="620">
        <v>43510</v>
      </c>
      <c r="F196" s="715">
        <v>201912464</v>
      </c>
      <c r="G196" s="622" t="s">
        <v>351</v>
      </c>
      <c r="H196" s="623" t="s">
        <v>275</v>
      </c>
    </row>
    <row r="197" spans="1:9">
      <c r="B197" s="619" t="s">
        <v>556</v>
      </c>
      <c r="C197" s="620">
        <v>43509</v>
      </c>
      <c r="D197" s="621">
        <v>2019108528</v>
      </c>
      <c r="E197" s="620">
        <v>43511</v>
      </c>
      <c r="F197" s="715">
        <v>201912470</v>
      </c>
      <c r="G197" s="622" t="s">
        <v>351</v>
      </c>
      <c r="H197" s="621" t="s">
        <v>275</v>
      </c>
    </row>
    <row r="198" spans="1:9">
      <c r="B198" s="619" t="s">
        <v>566</v>
      </c>
      <c r="C198" s="620">
        <v>43511</v>
      </c>
      <c r="D198" s="621">
        <v>2019109032</v>
      </c>
      <c r="E198" s="620">
        <v>43513</v>
      </c>
      <c r="F198" s="715">
        <v>201912649</v>
      </c>
      <c r="G198" s="622" t="s">
        <v>351</v>
      </c>
      <c r="H198" s="621" t="s">
        <v>245</v>
      </c>
      <c r="I198" s="67" t="s">
        <v>573</v>
      </c>
    </row>
    <row r="199" spans="1:9">
      <c r="B199" s="619" t="s">
        <v>567</v>
      </c>
      <c r="C199" s="620">
        <v>43509</v>
      </c>
      <c r="D199" s="621">
        <v>2019108712</v>
      </c>
      <c r="E199" s="620">
        <v>43515</v>
      </c>
      <c r="F199" s="715">
        <v>201912630</v>
      </c>
      <c r="G199" s="622" t="s">
        <v>351</v>
      </c>
      <c r="H199" s="621" t="s">
        <v>275</v>
      </c>
    </row>
    <row r="200" spans="1:9">
      <c r="B200" s="619" t="s">
        <v>568</v>
      </c>
      <c r="C200" s="620">
        <v>43509</v>
      </c>
      <c r="D200" s="621">
        <v>2019108711</v>
      </c>
      <c r="E200" s="620">
        <v>43515</v>
      </c>
      <c r="F200" s="715">
        <v>201912629</v>
      </c>
      <c r="G200" s="622" t="s">
        <v>351</v>
      </c>
      <c r="H200" s="621" t="s">
        <v>245</v>
      </c>
      <c r="I200" s="67" t="s">
        <v>572</v>
      </c>
    </row>
    <row r="201" spans="1:9">
      <c r="B201" s="597" t="s">
        <v>569</v>
      </c>
      <c r="C201" s="605">
        <v>43509</v>
      </c>
      <c r="D201" s="600">
        <v>2019108540</v>
      </c>
      <c r="E201" s="605">
        <v>43516</v>
      </c>
      <c r="F201" s="719">
        <v>201912622</v>
      </c>
      <c r="G201" s="600"/>
      <c r="H201" s="600" t="s">
        <v>245</v>
      </c>
    </row>
    <row r="202" spans="1:9">
      <c r="B202" s="619" t="s">
        <v>570</v>
      </c>
      <c r="C202" s="620">
        <v>43509</v>
      </c>
      <c r="D202" s="621">
        <v>2019108530</v>
      </c>
      <c r="E202" s="620">
        <v>43516</v>
      </c>
      <c r="F202" s="715">
        <v>201912471</v>
      </c>
      <c r="G202" s="622" t="s">
        <v>351</v>
      </c>
      <c r="H202" s="621" t="s">
        <v>245</v>
      </c>
    </row>
    <row r="203" spans="1:9">
      <c r="B203" s="619" t="s">
        <v>574</v>
      </c>
      <c r="C203" s="620">
        <v>43512</v>
      </c>
      <c r="D203" s="621">
        <v>2019109299</v>
      </c>
      <c r="E203" s="620">
        <v>43515</v>
      </c>
      <c r="F203" s="715">
        <v>201912722</v>
      </c>
      <c r="G203" s="622" t="s">
        <v>351</v>
      </c>
      <c r="H203" s="621" t="s">
        <v>275</v>
      </c>
    </row>
    <row r="204" spans="1:9">
      <c r="B204" s="632" t="s">
        <v>576</v>
      </c>
      <c r="C204" s="620">
        <v>43512</v>
      </c>
      <c r="D204" s="621">
        <v>2019109317</v>
      </c>
      <c r="E204" s="620">
        <v>43515</v>
      </c>
      <c r="F204" s="715">
        <v>201912725</v>
      </c>
      <c r="G204" s="622" t="s">
        <v>351</v>
      </c>
      <c r="H204" s="621" t="s">
        <v>242</v>
      </c>
    </row>
    <row r="205" spans="1:9">
      <c r="B205" s="619" t="s">
        <v>578</v>
      </c>
      <c r="C205" s="620">
        <v>43514</v>
      </c>
      <c r="D205" s="621">
        <v>2019109545</v>
      </c>
      <c r="E205" s="620">
        <v>43517</v>
      </c>
      <c r="F205" s="715">
        <v>201912727</v>
      </c>
      <c r="G205" s="622" t="s">
        <v>351</v>
      </c>
      <c r="H205" s="621" t="s">
        <v>242</v>
      </c>
    </row>
    <row r="206" spans="1:9">
      <c r="B206" s="595" t="s">
        <v>581</v>
      </c>
      <c r="C206" s="604">
        <v>43517</v>
      </c>
      <c r="D206" s="603">
        <v>2019110439</v>
      </c>
      <c r="E206" s="604">
        <v>43531</v>
      </c>
      <c r="F206" s="713">
        <v>201912998</v>
      </c>
      <c r="G206" s="603"/>
      <c r="H206" s="603" t="s">
        <v>275</v>
      </c>
      <c r="I206" s="67" t="s">
        <v>737</v>
      </c>
    </row>
    <row r="207" spans="1:9">
      <c r="B207" s="595" t="s">
        <v>582</v>
      </c>
      <c r="C207" s="604">
        <v>43517</v>
      </c>
      <c r="D207" s="603">
        <v>2019110441</v>
      </c>
      <c r="E207" s="604">
        <v>43531</v>
      </c>
      <c r="F207" s="713" t="e">
        <v>#N/A</v>
      </c>
      <c r="G207" s="603"/>
      <c r="H207" s="603" t="s">
        <v>275</v>
      </c>
      <c r="I207" s="67" t="s">
        <v>737</v>
      </c>
    </row>
    <row r="208" spans="1:9" s="603" customFormat="1">
      <c r="A208" s="609"/>
      <c r="B208" s="595" t="s">
        <v>583</v>
      </c>
      <c r="C208" s="604">
        <v>43518</v>
      </c>
      <c r="D208" s="603">
        <v>2019110444</v>
      </c>
      <c r="E208" s="604">
        <v>43521</v>
      </c>
      <c r="F208" s="713">
        <v>201912999</v>
      </c>
      <c r="G208" s="622" t="s">
        <v>351</v>
      </c>
      <c r="H208" s="603" t="s">
        <v>275</v>
      </c>
      <c r="I208" s="67" t="s">
        <v>737</v>
      </c>
    </row>
    <row r="209" spans="1:9" s="600" customFormat="1">
      <c r="A209" s="612"/>
      <c r="B209" s="619" t="s">
        <v>584</v>
      </c>
      <c r="C209" s="620">
        <v>43518</v>
      </c>
      <c r="D209" s="621">
        <v>2019110445</v>
      </c>
      <c r="E209" s="620">
        <v>43518</v>
      </c>
      <c r="F209" s="715" t="e">
        <v>#N/A</v>
      </c>
      <c r="G209" s="622" t="s">
        <v>351</v>
      </c>
      <c r="H209" s="621" t="s">
        <v>245</v>
      </c>
    </row>
    <row r="210" spans="1:9" s="600" customFormat="1">
      <c r="A210" s="612"/>
      <c r="B210" s="619" t="s">
        <v>585</v>
      </c>
      <c r="C210" s="620">
        <v>43518</v>
      </c>
      <c r="D210" s="621">
        <v>2019110446</v>
      </c>
      <c r="E210" s="620">
        <v>43518</v>
      </c>
      <c r="F210" s="715">
        <v>201913000</v>
      </c>
      <c r="G210" s="622" t="s">
        <v>351</v>
      </c>
      <c r="H210" s="621" t="s">
        <v>245</v>
      </c>
    </row>
    <row r="211" spans="1:9">
      <c r="B211" s="619" t="s">
        <v>529</v>
      </c>
      <c r="C211" s="620">
        <v>43518</v>
      </c>
      <c r="D211" s="621">
        <v>2019110516</v>
      </c>
      <c r="E211" s="620">
        <v>43519</v>
      </c>
      <c r="F211" s="715" t="e">
        <v>#N/A</v>
      </c>
      <c r="G211" s="622" t="s">
        <v>351</v>
      </c>
      <c r="H211" s="621" t="s">
        <v>245</v>
      </c>
    </row>
    <row r="212" spans="1:9">
      <c r="B212" s="619" t="s">
        <v>586</v>
      </c>
      <c r="C212" s="620">
        <v>43518</v>
      </c>
      <c r="D212" s="621">
        <v>2019110542</v>
      </c>
      <c r="E212" s="620">
        <v>43519</v>
      </c>
      <c r="F212" s="715">
        <v>201913028</v>
      </c>
      <c r="G212" s="622" t="s">
        <v>351</v>
      </c>
      <c r="H212" s="621" t="s">
        <v>245</v>
      </c>
    </row>
    <row r="213" spans="1:9">
      <c r="B213" s="595" t="s">
        <v>587</v>
      </c>
      <c r="C213" s="604">
        <v>43518</v>
      </c>
      <c r="D213" s="603">
        <v>2019110615</v>
      </c>
      <c r="E213" s="604">
        <v>43525</v>
      </c>
      <c r="F213" s="713">
        <v>201913029</v>
      </c>
      <c r="G213" s="609"/>
      <c r="H213" s="603" t="s">
        <v>275</v>
      </c>
      <c r="I213" s="67" t="s">
        <v>737</v>
      </c>
    </row>
    <row r="214" spans="1:9">
      <c r="B214" s="597" t="s">
        <v>591</v>
      </c>
      <c r="C214" s="605">
        <v>43520</v>
      </c>
      <c r="D214" s="600">
        <v>2019110921</v>
      </c>
      <c r="E214" s="605">
        <v>43527</v>
      </c>
      <c r="F214" s="719">
        <v>201913032</v>
      </c>
      <c r="G214" s="612" t="s">
        <v>429</v>
      </c>
      <c r="H214" s="600" t="s">
        <v>245</v>
      </c>
      <c r="I214" s="67" t="s">
        <v>665</v>
      </c>
    </row>
    <row r="215" spans="1:9">
      <c r="B215" s="597" t="s">
        <v>592</v>
      </c>
      <c r="C215" s="605">
        <v>43523</v>
      </c>
      <c r="D215" s="600">
        <v>2019111558</v>
      </c>
      <c r="E215" s="605">
        <v>43530</v>
      </c>
      <c r="F215" s="719">
        <v>201913112</v>
      </c>
      <c r="G215" s="612"/>
      <c r="H215" s="600" t="s">
        <v>245</v>
      </c>
    </row>
    <row r="216" spans="1:9">
      <c r="B216" s="353" t="s">
        <v>593</v>
      </c>
      <c r="C216" s="568">
        <v>43523</v>
      </c>
      <c r="D216" s="67">
        <v>2019111682</v>
      </c>
      <c r="E216" s="568">
        <v>43525</v>
      </c>
      <c r="F216" s="715">
        <v>201913240</v>
      </c>
      <c r="G216" s="622" t="s">
        <v>351</v>
      </c>
      <c r="H216" s="621" t="s">
        <v>275</v>
      </c>
    </row>
    <row r="217" spans="1:9">
      <c r="B217" s="595" t="s">
        <v>596</v>
      </c>
      <c r="C217" s="604">
        <v>43525</v>
      </c>
      <c r="D217" s="603">
        <v>2019112056</v>
      </c>
      <c r="E217" s="604">
        <v>43505</v>
      </c>
      <c r="F217" s="713">
        <v>201913297</v>
      </c>
      <c r="G217" s="603"/>
      <c r="H217" s="603" t="s">
        <v>275</v>
      </c>
    </row>
    <row r="218" spans="1:9">
      <c r="B218" s="353" t="s">
        <v>597</v>
      </c>
      <c r="C218" s="568">
        <v>43525</v>
      </c>
      <c r="D218" s="67">
        <v>2019112067</v>
      </c>
      <c r="E218" s="568">
        <v>43501</v>
      </c>
      <c r="F218" s="715">
        <v>201913299</v>
      </c>
      <c r="G218" s="622" t="s">
        <v>351</v>
      </c>
      <c r="H218" s="621" t="s">
        <v>242</v>
      </c>
    </row>
    <row r="219" spans="1:9">
      <c r="B219" s="597" t="s">
        <v>616</v>
      </c>
      <c r="C219" s="605">
        <v>43525</v>
      </c>
      <c r="D219" s="600">
        <v>2019112079</v>
      </c>
      <c r="E219" s="605">
        <v>43503</v>
      </c>
      <c r="F219" s="719">
        <v>201913362</v>
      </c>
      <c r="G219" s="612" t="s">
        <v>429</v>
      </c>
      <c r="H219" s="599" t="s">
        <v>245</v>
      </c>
      <c r="I219" s="67" t="s">
        <v>665</v>
      </c>
    </row>
    <row r="220" spans="1:9">
      <c r="B220" s="619" t="s">
        <v>599</v>
      </c>
      <c r="C220" s="620">
        <v>43525</v>
      </c>
      <c r="D220" s="623">
        <v>2019112079</v>
      </c>
      <c r="E220" s="620">
        <v>43540</v>
      </c>
      <c r="F220" s="715">
        <v>201913362</v>
      </c>
      <c r="G220" s="622" t="s">
        <v>351</v>
      </c>
      <c r="H220" s="623" t="s">
        <v>245</v>
      </c>
    </row>
    <row r="221" spans="1:9">
      <c r="B221" s="619" t="s">
        <v>600</v>
      </c>
      <c r="C221" s="620">
        <v>43525</v>
      </c>
      <c r="D221" s="621">
        <v>2019112091</v>
      </c>
      <c r="E221" s="620">
        <v>43533</v>
      </c>
      <c r="F221" s="715">
        <v>201913363</v>
      </c>
      <c r="G221" s="622" t="s">
        <v>351</v>
      </c>
      <c r="H221" s="621" t="s">
        <v>275</v>
      </c>
    </row>
    <row r="222" spans="1:9">
      <c r="B222" s="619" t="s">
        <v>621</v>
      </c>
      <c r="C222" s="620">
        <v>43528</v>
      </c>
      <c r="D222" s="621">
        <v>2019112620</v>
      </c>
      <c r="E222" s="620">
        <v>43535</v>
      </c>
      <c r="F222" s="715">
        <v>201913474</v>
      </c>
      <c r="G222" s="622" t="s">
        <v>351</v>
      </c>
      <c r="H222" s="621" t="s">
        <v>275</v>
      </c>
    </row>
    <row r="223" spans="1:9">
      <c r="B223" s="596" t="s">
        <v>622</v>
      </c>
      <c r="C223" s="606">
        <v>43528</v>
      </c>
      <c r="D223" s="607">
        <v>2019112671</v>
      </c>
      <c r="E223" s="606">
        <v>43542</v>
      </c>
      <c r="F223" s="728">
        <v>201913476</v>
      </c>
      <c r="G223" s="607"/>
      <c r="H223" s="607" t="s">
        <v>242</v>
      </c>
      <c r="I223" s="67" t="s">
        <v>515</v>
      </c>
    </row>
    <row r="224" spans="1:9">
      <c r="B224" s="619" t="s">
        <v>624</v>
      </c>
      <c r="C224" s="620">
        <v>43530</v>
      </c>
      <c r="D224" s="621">
        <v>2019113256</v>
      </c>
      <c r="E224" s="620">
        <v>43535</v>
      </c>
      <c r="F224" s="715">
        <v>201913696</v>
      </c>
      <c r="G224" s="622" t="s">
        <v>351</v>
      </c>
      <c r="H224" s="621" t="s">
        <v>242</v>
      </c>
    </row>
    <row r="225" spans="1:8" s="603" customFormat="1">
      <c r="A225" s="609"/>
      <c r="B225" s="595" t="s">
        <v>625</v>
      </c>
      <c r="C225" s="604">
        <v>43530</v>
      </c>
      <c r="D225" s="603">
        <v>2019113295</v>
      </c>
      <c r="E225" s="604">
        <v>43531</v>
      </c>
      <c r="F225" s="713">
        <v>201913697</v>
      </c>
      <c r="H225" s="603" t="s">
        <v>275</v>
      </c>
    </row>
    <row r="226" spans="1:8" s="600" customFormat="1">
      <c r="A226" s="612"/>
      <c r="B226" s="619" t="s">
        <v>626</v>
      </c>
      <c r="C226" s="620">
        <v>43530</v>
      </c>
      <c r="D226" s="621">
        <v>2019113297</v>
      </c>
      <c r="E226" s="620">
        <v>43536</v>
      </c>
      <c r="F226" s="715">
        <v>201913698</v>
      </c>
      <c r="G226" s="622" t="s">
        <v>351</v>
      </c>
      <c r="H226" s="621" t="s">
        <v>245</v>
      </c>
    </row>
    <row r="227" spans="1:8" s="600" customFormat="1">
      <c r="A227" s="612"/>
      <c r="B227" s="619" t="s">
        <v>627</v>
      </c>
      <c r="C227" s="620">
        <v>43530</v>
      </c>
      <c r="D227" s="621">
        <v>2019113299</v>
      </c>
      <c r="E227" s="620">
        <v>43536</v>
      </c>
      <c r="F227" s="715">
        <v>201913699</v>
      </c>
      <c r="G227" s="622" t="s">
        <v>351</v>
      </c>
      <c r="H227" s="621" t="s">
        <v>245</v>
      </c>
    </row>
    <row r="228" spans="1:8" s="600" customFormat="1">
      <c r="A228" s="612"/>
      <c r="B228" s="619" t="s">
        <v>628</v>
      </c>
      <c r="C228" s="620">
        <v>43534</v>
      </c>
      <c r="D228" s="621">
        <v>2019113918</v>
      </c>
      <c r="E228" s="620">
        <v>43535</v>
      </c>
      <c r="F228" s="715" t="e">
        <v>#N/A</v>
      </c>
      <c r="G228" s="622" t="s">
        <v>351</v>
      </c>
      <c r="H228" s="621" t="s">
        <v>245</v>
      </c>
    </row>
    <row r="229" spans="1:8" s="603" customFormat="1">
      <c r="A229" s="609"/>
      <c r="B229" s="619" t="s">
        <v>631</v>
      </c>
      <c r="C229" s="620">
        <v>43537</v>
      </c>
      <c r="D229" s="623">
        <v>2019114657</v>
      </c>
      <c r="E229" s="620">
        <v>43538</v>
      </c>
      <c r="F229" s="715">
        <v>201914044</v>
      </c>
      <c r="G229" s="622" t="s">
        <v>351</v>
      </c>
      <c r="H229" s="623" t="s">
        <v>275</v>
      </c>
    </row>
    <row r="230" spans="1:8" s="603" customFormat="1">
      <c r="A230" s="609"/>
      <c r="B230" s="619" t="s">
        <v>632</v>
      </c>
      <c r="C230" s="620">
        <v>43539</v>
      </c>
      <c r="D230" s="621">
        <v>2019114975</v>
      </c>
      <c r="E230" s="620">
        <v>43540</v>
      </c>
      <c r="F230" s="715">
        <v>201914244</v>
      </c>
      <c r="G230" s="622" t="s">
        <v>351</v>
      </c>
      <c r="H230" s="623" t="s">
        <v>275</v>
      </c>
    </row>
    <row r="231" spans="1:8" s="600" customFormat="1">
      <c r="A231" s="612"/>
      <c r="B231" s="619" t="s">
        <v>633</v>
      </c>
      <c r="C231" s="620">
        <v>43545</v>
      </c>
      <c r="D231" s="621">
        <v>2019116430</v>
      </c>
      <c r="E231" s="620">
        <v>43546</v>
      </c>
      <c r="F231" s="715">
        <v>201914627</v>
      </c>
      <c r="G231" s="622" t="s">
        <v>351</v>
      </c>
      <c r="H231" s="623" t="s">
        <v>245</v>
      </c>
    </row>
    <row r="232" spans="1:8" s="600" customFormat="1">
      <c r="A232" s="612"/>
      <c r="B232" s="619" t="s">
        <v>634</v>
      </c>
      <c r="C232" s="620">
        <v>43545</v>
      </c>
      <c r="D232" s="621">
        <v>2019116431</v>
      </c>
      <c r="E232" s="620">
        <v>43547</v>
      </c>
      <c r="F232" s="715">
        <v>201914628</v>
      </c>
      <c r="G232" s="622" t="s">
        <v>351</v>
      </c>
      <c r="H232" s="623" t="s">
        <v>245</v>
      </c>
    </row>
    <row r="233" spans="1:8" s="603" customFormat="1">
      <c r="A233" s="609"/>
      <c r="B233" s="619" t="s">
        <v>635</v>
      </c>
      <c r="C233" s="620">
        <v>43545</v>
      </c>
      <c r="D233" s="621">
        <v>2019116432</v>
      </c>
      <c r="E233" s="620">
        <v>43549</v>
      </c>
      <c r="F233" s="715">
        <v>201914629</v>
      </c>
      <c r="G233" s="622" t="s">
        <v>351</v>
      </c>
      <c r="H233" s="623" t="s">
        <v>275</v>
      </c>
    </row>
    <row r="234" spans="1:8">
      <c r="B234" s="619" t="s">
        <v>636</v>
      </c>
      <c r="C234" s="620">
        <v>43546</v>
      </c>
      <c r="D234" s="621">
        <v>2019116435</v>
      </c>
      <c r="E234" s="620">
        <v>43546</v>
      </c>
      <c r="F234" s="715">
        <v>201914630</v>
      </c>
      <c r="G234" s="622" t="s">
        <v>351</v>
      </c>
      <c r="H234" s="623" t="s">
        <v>242</v>
      </c>
    </row>
    <row r="235" spans="1:8">
      <c r="B235" s="619" t="s">
        <v>637</v>
      </c>
      <c r="C235" s="620">
        <v>43549</v>
      </c>
      <c r="D235" s="621">
        <v>2019116916</v>
      </c>
      <c r="E235" s="620">
        <v>43553</v>
      </c>
      <c r="F235" s="715">
        <v>201914695</v>
      </c>
      <c r="G235" s="622" t="s">
        <v>351</v>
      </c>
      <c r="H235" s="623" t="s">
        <v>275</v>
      </c>
    </row>
    <row r="236" spans="1:8">
      <c r="B236" s="619" t="s">
        <v>639</v>
      </c>
      <c r="C236" s="620">
        <v>43549</v>
      </c>
      <c r="D236" s="621">
        <v>2019116978</v>
      </c>
      <c r="E236" s="620">
        <v>43555</v>
      </c>
      <c r="F236" s="715">
        <v>201914696</v>
      </c>
      <c r="G236" s="622" t="s">
        <v>351</v>
      </c>
      <c r="H236" s="623" t="s">
        <v>275</v>
      </c>
    </row>
    <row r="237" spans="1:8">
      <c r="B237" s="619" t="s">
        <v>640</v>
      </c>
      <c r="C237" s="620">
        <v>43550</v>
      </c>
      <c r="D237" s="621">
        <v>2019117194</v>
      </c>
      <c r="E237" s="620">
        <v>43560</v>
      </c>
      <c r="F237" s="715">
        <v>201914742</v>
      </c>
      <c r="G237" s="622" t="s">
        <v>351</v>
      </c>
      <c r="H237" s="623" t="s">
        <v>275</v>
      </c>
    </row>
    <row r="238" spans="1:8">
      <c r="B238" s="619" t="s">
        <v>641</v>
      </c>
      <c r="C238" s="620">
        <v>43550</v>
      </c>
      <c r="D238" s="621">
        <v>2019117200</v>
      </c>
      <c r="E238" s="620">
        <v>43551</v>
      </c>
      <c r="F238" s="715">
        <v>201914743</v>
      </c>
      <c r="G238" s="690" t="s">
        <v>351</v>
      </c>
      <c r="H238" s="623" t="s">
        <v>275</v>
      </c>
    </row>
    <row r="239" spans="1:8">
      <c r="B239" s="619" t="s">
        <v>642</v>
      </c>
      <c r="C239" s="620">
        <v>43550</v>
      </c>
      <c r="D239" s="621">
        <v>2019117345</v>
      </c>
      <c r="E239" s="620">
        <v>43555</v>
      </c>
      <c r="F239" s="715">
        <v>201914744</v>
      </c>
      <c r="G239" s="622" t="s">
        <v>351</v>
      </c>
      <c r="H239" s="623" t="s">
        <v>242</v>
      </c>
    </row>
    <row r="240" spans="1:8" s="603" customFormat="1">
      <c r="A240" s="609"/>
      <c r="B240" s="619" t="s">
        <v>643</v>
      </c>
      <c r="C240" s="620">
        <v>43551</v>
      </c>
      <c r="D240" s="621">
        <v>2019117396</v>
      </c>
      <c r="E240" s="620">
        <v>43552</v>
      </c>
      <c r="F240" s="715" t="e">
        <v>#N/A</v>
      </c>
      <c r="G240" s="690" t="s">
        <v>351</v>
      </c>
      <c r="H240" s="623" t="s">
        <v>275</v>
      </c>
    </row>
    <row r="241" spans="1:9">
      <c r="B241" s="619" t="s">
        <v>644</v>
      </c>
      <c r="C241" s="620">
        <v>43551</v>
      </c>
      <c r="D241" s="621">
        <v>2019117402</v>
      </c>
      <c r="E241" s="620">
        <v>43555</v>
      </c>
      <c r="F241" s="715">
        <v>201914746</v>
      </c>
      <c r="G241" s="622" t="s">
        <v>351</v>
      </c>
      <c r="H241" s="623" t="s">
        <v>275</v>
      </c>
    </row>
    <row r="242" spans="1:9">
      <c r="B242" s="619" t="s">
        <v>645</v>
      </c>
      <c r="C242" s="620">
        <v>43551</v>
      </c>
      <c r="D242" s="621">
        <v>2019117513</v>
      </c>
      <c r="E242" s="620">
        <v>43558</v>
      </c>
      <c r="F242" s="715">
        <v>201914797</v>
      </c>
      <c r="G242" s="622" t="s">
        <v>351</v>
      </c>
      <c r="H242" s="623" t="s">
        <v>245</v>
      </c>
    </row>
    <row r="243" spans="1:9">
      <c r="B243" s="619" t="s">
        <v>646</v>
      </c>
      <c r="C243" s="620">
        <v>43551</v>
      </c>
      <c r="D243" s="623">
        <v>2019117514</v>
      </c>
      <c r="E243" s="620">
        <v>43558</v>
      </c>
      <c r="F243" s="715">
        <v>201914798</v>
      </c>
      <c r="G243" s="622" t="s">
        <v>351</v>
      </c>
      <c r="H243" s="623" t="s">
        <v>245</v>
      </c>
    </row>
    <row r="244" spans="1:9">
      <c r="B244" s="619" t="s">
        <v>647</v>
      </c>
      <c r="C244" s="620">
        <v>43552</v>
      </c>
      <c r="D244" s="621">
        <v>2019117637</v>
      </c>
      <c r="E244" s="620">
        <v>43559</v>
      </c>
      <c r="F244" s="715">
        <v>201914857</v>
      </c>
      <c r="G244" s="622" t="s">
        <v>351</v>
      </c>
      <c r="H244" s="621" t="s">
        <v>245</v>
      </c>
    </row>
    <row r="245" spans="1:9">
      <c r="A245" s="609"/>
      <c r="B245" s="595" t="s">
        <v>661</v>
      </c>
      <c r="C245" s="604">
        <v>43553</v>
      </c>
      <c r="D245" s="602">
        <v>2019117866</v>
      </c>
      <c r="E245" s="604">
        <v>43555</v>
      </c>
      <c r="F245" s="713">
        <v>201914895</v>
      </c>
      <c r="G245" s="603"/>
      <c r="H245" s="602" t="s">
        <v>275</v>
      </c>
      <c r="I245" s="67" t="s">
        <v>735</v>
      </c>
    </row>
    <row r="246" spans="1:9">
      <c r="B246" s="619" t="s">
        <v>648</v>
      </c>
      <c r="C246" s="620">
        <v>43553</v>
      </c>
      <c r="D246" s="621">
        <v>2019117941</v>
      </c>
      <c r="E246" s="620">
        <v>43554</v>
      </c>
      <c r="F246" s="715">
        <v>201914896</v>
      </c>
      <c r="G246" s="622" t="s">
        <v>351</v>
      </c>
      <c r="H246" s="623" t="s">
        <v>275</v>
      </c>
    </row>
    <row r="247" spans="1:9">
      <c r="B247" s="619" t="s">
        <v>650</v>
      </c>
      <c r="C247" s="620">
        <v>43555</v>
      </c>
      <c r="D247" s="621">
        <v>2019118258</v>
      </c>
      <c r="E247" s="620">
        <v>43563</v>
      </c>
      <c r="F247" s="715">
        <v>201914901</v>
      </c>
      <c r="G247" s="622" t="s">
        <v>351</v>
      </c>
      <c r="H247" s="623" t="s">
        <v>245</v>
      </c>
    </row>
    <row r="248" spans="1:9">
      <c r="B248" s="619" t="s">
        <v>651</v>
      </c>
      <c r="C248" s="620">
        <v>43556</v>
      </c>
      <c r="D248" s="621">
        <v>2019118559</v>
      </c>
      <c r="E248" s="620">
        <v>43557</v>
      </c>
      <c r="F248" s="715" t="s">
        <v>694</v>
      </c>
      <c r="G248" s="622" t="s">
        <v>351</v>
      </c>
      <c r="H248" s="623" t="s">
        <v>242</v>
      </c>
    </row>
    <row r="249" spans="1:9">
      <c r="B249" s="619" t="s">
        <v>652</v>
      </c>
      <c r="C249" s="620">
        <v>43557</v>
      </c>
      <c r="D249" s="621">
        <v>2019118770</v>
      </c>
      <c r="E249" s="620">
        <v>43558</v>
      </c>
      <c r="F249" s="715">
        <v>201915111</v>
      </c>
      <c r="G249" s="622" t="s">
        <v>351</v>
      </c>
      <c r="H249" s="623" t="s">
        <v>275</v>
      </c>
    </row>
    <row r="250" spans="1:9">
      <c r="B250" s="619" t="s">
        <v>469</v>
      </c>
      <c r="C250" s="620">
        <v>43557</v>
      </c>
      <c r="D250" s="621">
        <v>2019118811</v>
      </c>
      <c r="E250" s="620">
        <v>43564</v>
      </c>
      <c r="F250" s="715">
        <v>201915113</v>
      </c>
      <c r="G250" s="622" t="s">
        <v>351</v>
      </c>
      <c r="H250" s="623" t="s">
        <v>275</v>
      </c>
    </row>
    <row r="251" spans="1:9">
      <c r="B251" s="595" t="s">
        <v>653</v>
      </c>
      <c r="C251" s="604">
        <v>43559</v>
      </c>
      <c r="D251" s="603">
        <v>2019119097</v>
      </c>
      <c r="E251" s="604">
        <v>43566</v>
      </c>
      <c r="F251" s="713">
        <v>201915179</v>
      </c>
      <c r="G251" s="603"/>
      <c r="H251" s="602" t="s">
        <v>275</v>
      </c>
      <c r="I251" s="67" t="s">
        <v>734</v>
      </c>
    </row>
    <row r="252" spans="1:9">
      <c r="B252" s="595" t="s">
        <v>654</v>
      </c>
      <c r="C252" s="604">
        <v>43559</v>
      </c>
      <c r="D252" s="603">
        <v>2019119098</v>
      </c>
      <c r="E252" s="604">
        <v>43567</v>
      </c>
      <c r="F252" s="713">
        <v>201915180</v>
      </c>
      <c r="H252" s="602" t="s">
        <v>275</v>
      </c>
      <c r="I252" s="67" t="s">
        <v>734</v>
      </c>
    </row>
    <row r="253" spans="1:9">
      <c r="B253" s="595" t="s">
        <v>655</v>
      </c>
      <c r="C253" s="604">
        <v>43559</v>
      </c>
      <c r="D253" s="603">
        <v>2019119099</v>
      </c>
      <c r="E253" s="604">
        <v>43566</v>
      </c>
      <c r="F253" s="713">
        <v>201915181</v>
      </c>
      <c r="G253" s="603"/>
      <c r="H253" s="602" t="s">
        <v>275</v>
      </c>
      <c r="I253" s="67" t="s">
        <v>734</v>
      </c>
    </row>
    <row r="254" spans="1:9">
      <c r="B254" s="595" t="s">
        <v>656</v>
      </c>
      <c r="C254" s="604">
        <v>43559</v>
      </c>
      <c r="D254" s="603">
        <v>2019119102</v>
      </c>
      <c r="E254" s="604">
        <v>43566</v>
      </c>
      <c r="F254" s="713">
        <v>201915182</v>
      </c>
      <c r="H254" s="602" t="s">
        <v>275</v>
      </c>
      <c r="I254" s="67" t="s">
        <v>734</v>
      </c>
    </row>
    <row r="255" spans="1:9">
      <c r="B255" s="595" t="s">
        <v>657</v>
      </c>
      <c r="C255" s="604">
        <v>43559</v>
      </c>
      <c r="D255" s="603">
        <v>2019119103</v>
      </c>
      <c r="E255" s="604">
        <v>43566</v>
      </c>
      <c r="F255" s="713">
        <v>201915183</v>
      </c>
      <c r="H255" s="602" t="s">
        <v>275</v>
      </c>
      <c r="I255" s="67" t="s">
        <v>734</v>
      </c>
    </row>
    <row r="256" spans="1:9">
      <c r="B256" s="619" t="s">
        <v>658</v>
      </c>
      <c r="C256" s="620">
        <v>43559</v>
      </c>
      <c r="D256" s="621">
        <v>2019119112</v>
      </c>
      <c r="E256" s="620">
        <v>43566</v>
      </c>
      <c r="F256" s="715">
        <v>201915184</v>
      </c>
      <c r="G256" s="622" t="s">
        <v>351</v>
      </c>
      <c r="H256" s="623" t="s">
        <v>245</v>
      </c>
      <c r="I256" s="262" t="s">
        <v>926</v>
      </c>
    </row>
    <row r="257" spans="1:9">
      <c r="B257" s="619" t="s">
        <v>668</v>
      </c>
      <c r="C257" s="620">
        <v>43560</v>
      </c>
      <c r="D257" s="621">
        <v>2019119227</v>
      </c>
      <c r="E257" s="620">
        <v>43560</v>
      </c>
      <c r="F257" s="715" t="s">
        <v>694</v>
      </c>
      <c r="G257" s="622" t="s">
        <v>351</v>
      </c>
      <c r="H257" s="623" t="s">
        <v>245</v>
      </c>
    </row>
    <row r="258" spans="1:9">
      <c r="B258" s="619" t="s">
        <v>659</v>
      </c>
      <c r="C258" s="620">
        <v>43560</v>
      </c>
      <c r="D258" s="623">
        <v>2019119232</v>
      </c>
      <c r="E258" s="620">
        <v>43561</v>
      </c>
      <c r="F258" s="715">
        <v>201915185</v>
      </c>
      <c r="G258" s="622" t="s">
        <v>351</v>
      </c>
      <c r="H258" s="623" t="s">
        <v>242</v>
      </c>
    </row>
    <row r="259" spans="1:9">
      <c r="B259" s="619" t="s">
        <v>660</v>
      </c>
      <c r="C259" s="620">
        <v>43560</v>
      </c>
      <c r="D259" s="621">
        <v>2019119344</v>
      </c>
      <c r="E259" s="620">
        <v>43567</v>
      </c>
      <c r="F259" s="715">
        <v>201915224</v>
      </c>
      <c r="G259" s="622" t="s">
        <v>351</v>
      </c>
      <c r="H259" s="621" t="s">
        <v>242</v>
      </c>
    </row>
    <row r="260" spans="1:9">
      <c r="B260" s="619" t="s">
        <v>663</v>
      </c>
      <c r="C260" s="620">
        <v>43565</v>
      </c>
      <c r="D260" s="621">
        <v>2019119796</v>
      </c>
      <c r="E260" s="620">
        <v>43565</v>
      </c>
      <c r="F260" s="715">
        <v>201915353</v>
      </c>
      <c r="G260" s="622" t="s">
        <v>351</v>
      </c>
      <c r="H260" s="621" t="s">
        <v>275</v>
      </c>
    </row>
    <row r="261" spans="1:9">
      <c r="B261" s="353" t="s">
        <v>664</v>
      </c>
      <c r="C261" s="568">
        <v>43565</v>
      </c>
      <c r="D261" s="67">
        <v>2019120143</v>
      </c>
      <c r="E261" s="568">
        <v>43565</v>
      </c>
      <c r="F261" s="715" t="e">
        <v>#N/A</v>
      </c>
      <c r="G261" s="622" t="s">
        <v>351</v>
      </c>
      <c r="H261" s="67" t="s">
        <v>245</v>
      </c>
    </row>
    <row r="262" spans="1:9">
      <c r="B262" s="353" t="s">
        <v>667</v>
      </c>
      <c r="C262" s="568">
        <v>43565</v>
      </c>
      <c r="D262" s="67">
        <v>2019120290</v>
      </c>
      <c r="E262" s="568">
        <v>43568</v>
      </c>
      <c r="F262" s="715">
        <v>201915445</v>
      </c>
      <c r="G262" s="622" t="s">
        <v>351</v>
      </c>
      <c r="H262" s="67" t="s">
        <v>275</v>
      </c>
    </row>
    <row r="263" spans="1:9">
      <c r="B263" s="596" t="s">
        <v>670</v>
      </c>
      <c r="C263" s="606">
        <v>43568</v>
      </c>
      <c r="D263" s="607">
        <v>2019121084</v>
      </c>
      <c r="E263" s="606">
        <v>43575</v>
      </c>
      <c r="F263" s="728">
        <v>201915551</v>
      </c>
      <c r="G263" s="607"/>
      <c r="H263" s="607" t="s">
        <v>242</v>
      </c>
      <c r="I263" s="67" t="s">
        <v>792</v>
      </c>
    </row>
    <row r="264" spans="1:9">
      <c r="B264" s="619" t="s">
        <v>671</v>
      </c>
      <c r="C264" s="620">
        <v>43570</v>
      </c>
      <c r="D264" s="621">
        <v>2019121404</v>
      </c>
      <c r="E264" s="620">
        <v>43573</v>
      </c>
      <c r="F264" s="715">
        <v>201915564</v>
      </c>
      <c r="G264" s="622" t="s">
        <v>351</v>
      </c>
      <c r="H264" s="621" t="s">
        <v>275</v>
      </c>
    </row>
    <row r="265" spans="1:9">
      <c r="B265" s="619" t="s">
        <v>675</v>
      </c>
      <c r="C265" s="620">
        <v>43570</v>
      </c>
      <c r="D265" s="621">
        <v>2019121492</v>
      </c>
      <c r="E265" s="620">
        <v>43570</v>
      </c>
      <c r="F265" s="715">
        <v>201915580</v>
      </c>
      <c r="G265" s="622" t="s">
        <v>351</v>
      </c>
      <c r="H265" s="621" t="s">
        <v>672</v>
      </c>
    </row>
    <row r="266" spans="1:9">
      <c r="B266" s="647" t="s">
        <v>674</v>
      </c>
      <c r="C266" s="637">
        <v>43570</v>
      </c>
      <c r="D266" s="635">
        <v>2019121496</v>
      </c>
      <c r="E266" s="637">
        <v>43573</v>
      </c>
      <c r="F266" s="717">
        <v>201915581</v>
      </c>
      <c r="G266" s="613" t="s">
        <v>351</v>
      </c>
      <c r="H266" s="634" t="s">
        <v>245</v>
      </c>
    </row>
    <row r="267" spans="1:9">
      <c r="B267" s="619" t="s">
        <v>673</v>
      </c>
      <c r="C267" s="620">
        <v>43571</v>
      </c>
      <c r="D267" s="621">
        <v>2019121591</v>
      </c>
      <c r="E267" s="620">
        <v>43574</v>
      </c>
      <c r="F267" s="715">
        <v>201915589</v>
      </c>
      <c r="G267" s="622" t="s">
        <v>351</v>
      </c>
      <c r="H267" s="621" t="s">
        <v>245</v>
      </c>
    </row>
    <row r="268" spans="1:9">
      <c r="B268" s="619" t="s">
        <v>676</v>
      </c>
      <c r="C268" s="620">
        <v>43571</v>
      </c>
      <c r="D268" s="621">
        <v>2019121599</v>
      </c>
      <c r="E268" s="620">
        <v>43578</v>
      </c>
      <c r="F268" s="715">
        <v>201915588</v>
      </c>
      <c r="G268" s="622" t="s">
        <v>351</v>
      </c>
      <c r="H268" s="621" t="s">
        <v>245</v>
      </c>
      <c r="I268" s="67" t="s">
        <v>732</v>
      </c>
    </row>
    <row r="269" spans="1:9">
      <c r="B269" s="751" t="s">
        <v>677</v>
      </c>
      <c r="C269" s="752">
        <v>43571</v>
      </c>
      <c r="D269" s="5">
        <v>2019121600</v>
      </c>
      <c r="E269" s="752">
        <v>43578</v>
      </c>
      <c r="F269" s="753">
        <v>201915587</v>
      </c>
      <c r="G269" s="668" t="s">
        <v>351</v>
      </c>
      <c r="H269" s="754" t="s">
        <v>716</v>
      </c>
    </row>
    <row r="270" spans="1:9" s="708" customFormat="1">
      <c r="A270" s="707"/>
      <c r="B270" s="619" t="s">
        <v>678</v>
      </c>
      <c r="C270" s="620">
        <v>43571</v>
      </c>
      <c r="D270" s="621">
        <v>2019121776</v>
      </c>
      <c r="E270" s="620">
        <v>43574</v>
      </c>
      <c r="F270" s="715">
        <v>201915889</v>
      </c>
      <c r="G270" s="622" t="s">
        <v>351</v>
      </c>
      <c r="H270" s="623" t="s">
        <v>245</v>
      </c>
    </row>
    <row r="271" spans="1:9">
      <c r="B271" s="633" t="s">
        <v>679</v>
      </c>
      <c r="C271" s="709">
        <v>17</v>
      </c>
      <c r="D271" s="634">
        <v>2019121878</v>
      </c>
      <c r="E271" s="637">
        <v>43579</v>
      </c>
      <c r="F271" s="715">
        <v>201915895</v>
      </c>
      <c r="G271" s="613" t="s">
        <v>351</v>
      </c>
      <c r="H271" s="635" t="s">
        <v>242</v>
      </c>
    </row>
    <row r="272" spans="1:9">
      <c r="B272" s="633" t="s">
        <v>681</v>
      </c>
      <c r="C272" s="709">
        <v>43573</v>
      </c>
      <c r="D272" s="634">
        <v>2019121967</v>
      </c>
      <c r="E272" s="709">
        <v>43573</v>
      </c>
      <c r="F272" s="715">
        <v>201915899</v>
      </c>
      <c r="G272" s="613" t="s">
        <v>351</v>
      </c>
      <c r="H272" s="635" t="s">
        <v>242</v>
      </c>
    </row>
    <row r="273" spans="2:9">
      <c r="B273" s="619" t="s">
        <v>709</v>
      </c>
      <c r="C273" s="638">
        <v>43483</v>
      </c>
      <c r="D273" s="621">
        <v>2019122076</v>
      </c>
      <c r="E273" s="638">
        <v>43489</v>
      </c>
      <c r="F273" s="715">
        <v>201915999</v>
      </c>
      <c r="G273" s="622" t="s">
        <v>351</v>
      </c>
      <c r="H273" s="623" t="s">
        <v>245</v>
      </c>
    </row>
    <row r="274" spans="2:9">
      <c r="B274" s="619" t="s">
        <v>693</v>
      </c>
      <c r="C274" s="638">
        <v>43576</v>
      </c>
      <c r="D274" s="621">
        <v>2019122080</v>
      </c>
      <c r="E274" s="638">
        <v>43578</v>
      </c>
      <c r="F274" s="715">
        <v>201916000</v>
      </c>
      <c r="G274" s="622" t="s">
        <v>351</v>
      </c>
      <c r="H274" s="623" t="s">
        <v>275</v>
      </c>
    </row>
    <row r="275" spans="2:9">
      <c r="B275" s="619" t="s">
        <v>690</v>
      </c>
      <c r="C275" s="638">
        <v>43483</v>
      </c>
      <c r="D275" s="621">
        <v>2019122077</v>
      </c>
      <c r="E275" s="638">
        <v>43485</v>
      </c>
      <c r="F275" s="715">
        <v>201916001</v>
      </c>
      <c r="G275" s="622" t="s">
        <v>351</v>
      </c>
      <c r="H275" s="623" t="s">
        <v>672</v>
      </c>
    </row>
    <row r="276" spans="2:9" ht="15.75" customHeight="1">
      <c r="B276" s="597" t="s">
        <v>682</v>
      </c>
      <c r="C276" s="605">
        <v>43577</v>
      </c>
      <c r="D276" s="600">
        <v>2019122281</v>
      </c>
      <c r="E276" s="605">
        <v>43584</v>
      </c>
      <c r="F276" s="719">
        <v>201916007</v>
      </c>
      <c r="G276" s="612" t="s">
        <v>429</v>
      </c>
      <c r="H276" s="599" t="s">
        <v>245</v>
      </c>
      <c r="I276" s="67" t="s">
        <v>706</v>
      </c>
    </row>
    <row r="277" spans="2:9">
      <c r="B277" s="597" t="s">
        <v>683</v>
      </c>
      <c r="C277" s="605">
        <v>43577</v>
      </c>
      <c r="D277" s="600">
        <v>2019122282</v>
      </c>
      <c r="E277" s="605">
        <v>43584</v>
      </c>
      <c r="F277" s="719">
        <v>201916008</v>
      </c>
      <c r="G277" s="612"/>
      <c r="H277" s="599" t="s">
        <v>245</v>
      </c>
    </row>
    <row r="278" spans="2:9">
      <c r="B278" s="597" t="s">
        <v>684</v>
      </c>
      <c r="C278" s="605">
        <v>43577</v>
      </c>
      <c r="D278" s="600">
        <v>2019122284</v>
      </c>
      <c r="E278" s="605">
        <v>43584</v>
      </c>
      <c r="F278" s="719">
        <v>201916009</v>
      </c>
      <c r="G278" s="612"/>
      <c r="H278" s="599" t="s">
        <v>245</v>
      </c>
    </row>
    <row r="279" spans="2:9">
      <c r="B279" s="619" t="s">
        <v>685</v>
      </c>
      <c r="C279" s="620">
        <v>43577</v>
      </c>
      <c r="D279" s="621">
        <v>2019122289</v>
      </c>
      <c r="E279" s="620">
        <v>43584</v>
      </c>
      <c r="F279" s="715">
        <v>201916010</v>
      </c>
      <c r="G279" s="622" t="s">
        <v>698</v>
      </c>
      <c r="H279" s="623" t="s">
        <v>242</v>
      </c>
      <c r="I279" s="67" t="s">
        <v>699</v>
      </c>
    </row>
    <row r="280" spans="2:9">
      <c r="B280" s="597" t="s">
        <v>686</v>
      </c>
      <c r="C280" s="605">
        <v>43574</v>
      </c>
      <c r="D280" s="600">
        <v>2019122321</v>
      </c>
      <c r="E280" s="605">
        <v>43581</v>
      </c>
      <c r="F280" s="719">
        <v>201916013</v>
      </c>
      <c r="G280" s="612"/>
      <c r="H280" s="599" t="s">
        <v>245</v>
      </c>
    </row>
    <row r="281" spans="2:9">
      <c r="B281" s="596" t="s">
        <v>687</v>
      </c>
      <c r="C281" s="606">
        <v>43574</v>
      </c>
      <c r="D281" s="607">
        <v>2019122373</v>
      </c>
      <c r="E281" s="606">
        <v>43577</v>
      </c>
      <c r="F281" s="716">
        <v>201916015</v>
      </c>
      <c r="G281" s="610"/>
      <c r="H281" s="608" t="s">
        <v>242</v>
      </c>
      <c r="I281" s="67" t="s">
        <v>739</v>
      </c>
    </row>
    <row r="282" spans="2:9">
      <c r="B282" s="596" t="s">
        <v>688</v>
      </c>
      <c r="C282" s="606">
        <v>43574</v>
      </c>
      <c r="D282" s="607">
        <v>2019122374</v>
      </c>
      <c r="E282" s="606">
        <v>43577</v>
      </c>
      <c r="F282" s="716">
        <v>201916016</v>
      </c>
      <c r="G282" s="615"/>
      <c r="H282" s="608" t="s">
        <v>242</v>
      </c>
      <c r="I282" s="67" t="s">
        <v>739</v>
      </c>
    </row>
    <row r="283" spans="2:9">
      <c r="B283" s="619" t="s">
        <v>689</v>
      </c>
      <c r="C283" s="638">
        <v>21</v>
      </c>
      <c r="D283" s="621">
        <v>2019122618</v>
      </c>
      <c r="E283" s="620">
        <v>43578</v>
      </c>
      <c r="F283" s="621">
        <v>201916019</v>
      </c>
      <c r="G283" s="622" t="s">
        <v>351</v>
      </c>
      <c r="H283" s="623" t="s">
        <v>245</v>
      </c>
    </row>
    <row r="284" spans="2:9">
      <c r="B284" s="600" t="s">
        <v>721</v>
      </c>
      <c r="C284" s="605">
        <v>43577</v>
      </c>
      <c r="D284" s="600">
        <v>2019122990</v>
      </c>
      <c r="E284" s="605">
        <v>43580</v>
      </c>
      <c r="F284" s="600">
        <v>201916047</v>
      </c>
      <c r="G284" s="724" t="s">
        <v>429</v>
      </c>
      <c r="H284" s="599" t="s">
        <v>245</v>
      </c>
      <c r="I284" s="262" t="s">
        <v>742</v>
      </c>
    </row>
    <row r="285" spans="2:9">
      <c r="B285" s="619" t="s">
        <v>707</v>
      </c>
      <c r="C285" s="620">
        <v>43577</v>
      </c>
      <c r="D285" s="621">
        <v>2019122999</v>
      </c>
      <c r="E285" s="620">
        <v>43578</v>
      </c>
      <c r="F285" s="621">
        <v>201916048</v>
      </c>
      <c r="G285" s="622" t="s">
        <v>351</v>
      </c>
      <c r="H285" s="623" t="s">
        <v>275</v>
      </c>
    </row>
    <row r="286" spans="2:9">
      <c r="B286" s="597" t="s">
        <v>695</v>
      </c>
      <c r="C286" s="605">
        <v>43578</v>
      </c>
      <c r="D286" s="600">
        <v>2019123083</v>
      </c>
      <c r="E286" s="605">
        <v>43592</v>
      </c>
      <c r="F286" s="600">
        <v>201916104</v>
      </c>
      <c r="G286" s="724"/>
      <c r="H286" s="600" t="s">
        <v>245</v>
      </c>
    </row>
    <row r="287" spans="2:9">
      <c r="B287" s="595" t="s">
        <v>696</v>
      </c>
      <c r="C287" s="604">
        <v>43578</v>
      </c>
      <c r="D287" s="603">
        <v>2019123096</v>
      </c>
      <c r="E287" s="604">
        <v>43592</v>
      </c>
      <c r="F287" s="747">
        <v>201916105</v>
      </c>
      <c r="G287" s="733"/>
      <c r="H287" s="603" t="s">
        <v>275</v>
      </c>
    </row>
    <row r="288" spans="2:9">
      <c r="B288" s="619" t="s">
        <v>719</v>
      </c>
      <c r="C288" s="620">
        <v>43578</v>
      </c>
      <c r="D288" s="621">
        <v>2019123103</v>
      </c>
      <c r="E288" s="620">
        <v>43579</v>
      </c>
      <c r="F288" s="742">
        <v>201916106</v>
      </c>
      <c r="G288" s="735" t="s">
        <v>351</v>
      </c>
      <c r="H288" s="621" t="s">
        <v>245</v>
      </c>
      <c r="I288" s="67" t="s">
        <v>720</v>
      </c>
    </row>
    <row r="289" spans="2:9">
      <c r="B289" s="353" t="s">
        <v>733</v>
      </c>
      <c r="C289" s="568">
        <v>43579</v>
      </c>
      <c r="D289" s="67">
        <v>2019123412</v>
      </c>
      <c r="E289" s="568">
        <v>43579</v>
      </c>
      <c r="F289" s="1">
        <v>201916212</v>
      </c>
      <c r="G289" s="355" t="s">
        <v>351</v>
      </c>
      <c r="H289" s="623" t="s">
        <v>275</v>
      </c>
    </row>
    <row r="290" spans="2:9">
      <c r="B290" s="353" t="s">
        <v>697</v>
      </c>
      <c r="C290" s="568">
        <v>43579</v>
      </c>
      <c r="D290" s="67">
        <v>2019123413</v>
      </c>
      <c r="E290" s="568">
        <v>43579</v>
      </c>
      <c r="F290" s="743">
        <v>201916213</v>
      </c>
      <c r="G290" s="355" t="s">
        <v>351</v>
      </c>
      <c r="H290" s="623" t="s">
        <v>275</v>
      </c>
    </row>
    <row r="291" spans="2:9">
      <c r="B291" s="353" t="s">
        <v>700</v>
      </c>
      <c r="C291" s="568">
        <v>43579</v>
      </c>
      <c r="D291" s="67">
        <v>2019123415</v>
      </c>
      <c r="E291" s="568">
        <v>43581</v>
      </c>
      <c r="F291" s="1">
        <v>201916214</v>
      </c>
      <c r="G291" s="355" t="s">
        <v>351</v>
      </c>
      <c r="H291" s="623" t="s">
        <v>245</v>
      </c>
    </row>
    <row r="292" spans="2:9">
      <c r="B292" s="619" t="s">
        <v>701</v>
      </c>
      <c r="C292" s="620">
        <v>43579</v>
      </c>
      <c r="D292" s="621">
        <v>2019123426</v>
      </c>
      <c r="E292" s="620">
        <v>43593</v>
      </c>
      <c r="F292" s="632">
        <v>201916217</v>
      </c>
      <c r="G292" s="735" t="s">
        <v>351</v>
      </c>
      <c r="H292" s="623" t="s">
        <v>275</v>
      </c>
    </row>
    <row r="293" spans="2:9" ht="15.75" thickBot="1">
      <c r="B293" s="619" t="s">
        <v>710</v>
      </c>
      <c r="C293" s="620">
        <v>43579</v>
      </c>
      <c r="D293" s="621">
        <v>2019123428</v>
      </c>
      <c r="E293" s="620">
        <v>43593</v>
      </c>
      <c r="F293" s="767">
        <v>201916218</v>
      </c>
      <c r="G293" s="735" t="s">
        <v>351</v>
      </c>
      <c r="H293" s="623" t="s">
        <v>275</v>
      </c>
    </row>
    <row r="294" spans="2:9" ht="15.75" thickBot="1">
      <c r="B294" s="619" t="s">
        <v>711</v>
      </c>
      <c r="C294" s="620">
        <v>43579</v>
      </c>
      <c r="D294" s="621">
        <v>2019123432</v>
      </c>
      <c r="E294" s="620">
        <v>43593</v>
      </c>
      <c r="F294" s="767">
        <v>201916219</v>
      </c>
      <c r="G294" s="735" t="s">
        <v>351</v>
      </c>
      <c r="H294" s="623" t="s">
        <v>275</v>
      </c>
    </row>
    <row r="295" spans="2:9">
      <c r="B295" s="619" t="s">
        <v>712</v>
      </c>
      <c r="C295" s="620">
        <v>43580</v>
      </c>
      <c r="D295" s="623">
        <v>2019123445</v>
      </c>
      <c r="E295" s="620">
        <v>43587</v>
      </c>
      <c r="F295" s="744">
        <v>201916221</v>
      </c>
      <c r="G295" s="735" t="s">
        <v>351</v>
      </c>
      <c r="H295" s="623" t="s">
        <v>275</v>
      </c>
      <c r="I295" s="67" t="s">
        <v>740</v>
      </c>
    </row>
    <row r="296" spans="2:9">
      <c r="B296" s="596" t="s">
        <v>702</v>
      </c>
      <c r="C296" s="606">
        <v>43580</v>
      </c>
      <c r="D296" s="607">
        <v>2019123612</v>
      </c>
      <c r="E296" s="606">
        <v>43585</v>
      </c>
      <c r="F296" s="611">
        <v>201916406</v>
      </c>
      <c r="G296" s="734"/>
      <c r="H296" s="608" t="s">
        <v>242</v>
      </c>
      <c r="I296" s="67" t="s">
        <v>738</v>
      </c>
    </row>
    <row r="297" spans="2:9">
      <c r="B297" s="633" t="s">
        <v>703</v>
      </c>
      <c r="C297" s="637">
        <v>43580</v>
      </c>
      <c r="D297" s="634">
        <v>2019123631</v>
      </c>
      <c r="E297" s="637">
        <v>43581</v>
      </c>
      <c r="F297" s="1">
        <v>201916409</v>
      </c>
      <c r="G297" s="746" t="s">
        <v>351</v>
      </c>
      <c r="H297" s="635" t="s">
        <v>275</v>
      </c>
    </row>
    <row r="298" spans="2:9">
      <c r="B298" s="353" t="s">
        <v>704</v>
      </c>
      <c r="C298" s="568">
        <v>43580</v>
      </c>
      <c r="D298" s="67">
        <v>2019123635</v>
      </c>
      <c r="E298" s="568">
        <v>43580</v>
      </c>
      <c r="F298" s="1">
        <v>201916038</v>
      </c>
      <c r="G298" s="355" t="s">
        <v>351</v>
      </c>
      <c r="H298" s="623" t="s">
        <v>245</v>
      </c>
    </row>
    <row r="299" spans="2:9">
      <c r="B299" s="619" t="s">
        <v>719</v>
      </c>
      <c r="C299" s="620">
        <v>43581</v>
      </c>
      <c r="D299" s="621">
        <v>2019123747</v>
      </c>
      <c r="E299" s="620">
        <v>43585</v>
      </c>
      <c r="F299" s="742">
        <v>201916413</v>
      </c>
      <c r="G299" s="735" t="s">
        <v>351</v>
      </c>
      <c r="H299" s="623" t="s">
        <v>245</v>
      </c>
      <c r="I299" s="67" t="s">
        <v>720</v>
      </c>
    </row>
    <row r="300" spans="2:9">
      <c r="B300" s="619" t="s">
        <v>713</v>
      </c>
      <c r="C300" s="620">
        <v>43582</v>
      </c>
      <c r="D300" s="67">
        <v>2019123948</v>
      </c>
      <c r="E300" s="568">
        <v>43589</v>
      </c>
      <c r="F300" s="1">
        <v>201916419</v>
      </c>
      <c r="G300" s="355" t="s">
        <v>351</v>
      </c>
      <c r="H300" s="67" t="s">
        <v>275</v>
      </c>
      <c r="I300" s="67" t="s">
        <v>724</v>
      </c>
    </row>
    <row r="301" spans="2:9">
      <c r="B301" s="619" t="s">
        <v>714</v>
      </c>
      <c r="C301" s="620">
        <v>43583</v>
      </c>
      <c r="D301" s="621">
        <v>2019123989</v>
      </c>
      <c r="E301" s="620">
        <v>43586</v>
      </c>
      <c r="F301" s="742"/>
      <c r="G301" s="735" t="s">
        <v>351</v>
      </c>
      <c r="H301" s="621" t="s">
        <v>242</v>
      </c>
      <c r="I301" s="67" t="s">
        <v>725</v>
      </c>
    </row>
    <row r="302" spans="2:9">
      <c r="B302" s="619" t="s">
        <v>715</v>
      </c>
      <c r="C302" s="620">
        <v>43583</v>
      </c>
      <c r="D302" s="621">
        <v>2019124101</v>
      </c>
      <c r="E302" s="620">
        <v>43584</v>
      </c>
      <c r="F302" s="741">
        <v>201916496</v>
      </c>
      <c r="G302" s="735" t="s">
        <v>351</v>
      </c>
      <c r="H302" s="621" t="s">
        <v>275</v>
      </c>
    </row>
    <row r="303" spans="2:9">
      <c r="B303" s="751" t="s">
        <v>731</v>
      </c>
      <c r="C303" s="752">
        <v>43584</v>
      </c>
      <c r="D303" s="5">
        <v>2019124103</v>
      </c>
      <c r="E303" s="752">
        <v>43591</v>
      </c>
      <c r="F303" s="755">
        <v>201916512</v>
      </c>
      <c r="G303" s="756" t="s">
        <v>351</v>
      </c>
      <c r="H303" s="5" t="s">
        <v>716</v>
      </c>
      <c r="I303" s="262" t="s">
        <v>732</v>
      </c>
    </row>
    <row r="304" spans="2:9">
      <c r="B304" s="619" t="s">
        <v>718</v>
      </c>
      <c r="C304" s="620">
        <v>43583</v>
      </c>
      <c r="D304" s="621">
        <v>2019124171</v>
      </c>
      <c r="E304" s="620">
        <v>43586</v>
      </c>
      <c r="F304" s="742">
        <v>201916505</v>
      </c>
      <c r="G304" s="735" t="s">
        <v>351</v>
      </c>
      <c r="H304" s="621" t="s">
        <v>242</v>
      </c>
      <c r="I304" s="262" t="s">
        <v>741</v>
      </c>
    </row>
    <row r="305" spans="2:9">
      <c r="B305" s="619" t="s">
        <v>726</v>
      </c>
      <c r="C305" s="620">
        <v>43584</v>
      </c>
      <c r="D305" s="621">
        <v>2019124213</v>
      </c>
      <c r="E305" s="620">
        <v>43590</v>
      </c>
      <c r="F305" s="742">
        <v>201916508</v>
      </c>
      <c r="G305" s="735" t="s">
        <v>351</v>
      </c>
      <c r="H305" s="621" t="s">
        <v>275</v>
      </c>
    </row>
    <row r="306" spans="2:9">
      <c r="B306" s="619" t="s">
        <v>751</v>
      </c>
      <c r="C306" s="620">
        <v>43586</v>
      </c>
      <c r="D306" s="621">
        <v>2019124738</v>
      </c>
      <c r="E306" s="620">
        <v>43587</v>
      </c>
      <c r="F306" s="742">
        <v>201916732</v>
      </c>
      <c r="G306" s="735" t="s">
        <v>351</v>
      </c>
      <c r="H306" s="621" t="s">
        <v>275</v>
      </c>
    </row>
    <row r="307" spans="2:9">
      <c r="B307" s="353" t="s">
        <v>750</v>
      </c>
      <c r="C307" s="568">
        <v>43586</v>
      </c>
      <c r="D307" s="67">
        <v>2019124831</v>
      </c>
      <c r="E307" s="568">
        <v>43587</v>
      </c>
      <c r="F307" s="1"/>
      <c r="G307" s="735" t="s">
        <v>351</v>
      </c>
      <c r="H307" s="67" t="s">
        <v>275</v>
      </c>
      <c r="I307" s="67" t="s">
        <v>743</v>
      </c>
    </row>
    <row r="308" spans="2:9">
      <c r="B308" s="595" t="s">
        <v>744</v>
      </c>
      <c r="C308" s="604">
        <v>43587</v>
      </c>
      <c r="D308" s="603">
        <v>2019124983</v>
      </c>
      <c r="E308" s="604">
        <v>43599</v>
      </c>
      <c r="F308" s="745">
        <v>201916770</v>
      </c>
      <c r="G308" s="603"/>
      <c r="H308" s="603" t="s">
        <v>275</v>
      </c>
      <c r="I308" s="602" t="s">
        <v>860</v>
      </c>
    </row>
    <row r="309" spans="2:9">
      <c r="B309" s="353" t="s">
        <v>745</v>
      </c>
      <c r="C309" s="568">
        <v>43587</v>
      </c>
      <c r="D309" s="67">
        <v>2019125020</v>
      </c>
      <c r="E309" s="568">
        <v>43591</v>
      </c>
      <c r="F309" s="67">
        <v>201916743</v>
      </c>
      <c r="G309" s="735" t="s">
        <v>351</v>
      </c>
      <c r="H309" s="67" t="s">
        <v>245</v>
      </c>
    </row>
    <row r="310" spans="2:9">
      <c r="B310" s="353" t="s">
        <v>746</v>
      </c>
      <c r="C310" s="568">
        <v>43588</v>
      </c>
      <c r="D310" s="67">
        <v>2019125145</v>
      </c>
      <c r="E310" s="568">
        <v>43589</v>
      </c>
      <c r="F310" s="67">
        <v>201916890</v>
      </c>
      <c r="G310" s="735" t="s">
        <v>351</v>
      </c>
      <c r="H310" s="262" t="s">
        <v>245</v>
      </c>
    </row>
    <row r="311" spans="2:9">
      <c r="B311" s="619" t="s">
        <v>747</v>
      </c>
      <c r="C311" s="620">
        <v>43588</v>
      </c>
      <c r="D311" s="621">
        <v>2019125223</v>
      </c>
      <c r="E311" s="620">
        <v>43592</v>
      </c>
      <c r="F311" s="621">
        <v>201916894</v>
      </c>
      <c r="G311" s="735" t="s">
        <v>351</v>
      </c>
      <c r="H311" s="623" t="s">
        <v>275</v>
      </c>
    </row>
    <row r="312" spans="2:9">
      <c r="B312" s="619" t="s">
        <v>801</v>
      </c>
      <c r="C312" s="620">
        <v>43589</v>
      </c>
      <c r="D312" s="621">
        <v>2019125333</v>
      </c>
      <c r="E312" s="620">
        <v>43592</v>
      </c>
      <c r="F312" s="621">
        <v>201916896</v>
      </c>
      <c r="G312" s="735" t="s">
        <v>351</v>
      </c>
      <c r="H312" s="623" t="s">
        <v>275</v>
      </c>
    </row>
    <row r="313" spans="2:9">
      <c r="B313" s="619" t="s">
        <v>748</v>
      </c>
      <c r="C313" s="620">
        <v>43590</v>
      </c>
      <c r="D313" s="621">
        <v>2019125472</v>
      </c>
      <c r="E313" s="620">
        <v>43591</v>
      </c>
      <c r="F313" s="621">
        <v>201916887</v>
      </c>
      <c r="G313" s="735" t="s">
        <v>351</v>
      </c>
      <c r="H313" s="623" t="s">
        <v>242</v>
      </c>
    </row>
    <row r="314" spans="2:9">
      <c r="B314" s="597" t="s">
        <v>749</v>
      </c>
      <c r="C314" s="605">
        <v>43590</v>
      </c>
      <c r="D314" s="600">
        <v>2019125473</v>
      </c>
      <c r="E314" s="605">
        <v>43592</v>
      </c>
      <c r="F314" s="600">
        <v>201916898</v>
      </c>
      <c r="G314" s="600"/>
      <c r="H314" s="599" t="s">
        <v>245</v>
      </c>
      <c r="I314" s="67" t="s">
        <v>785</v>
      </c>
    </row>
    <row r="315" spans="2:9">
      <c r="B315" s="619" t="s">
        <v>752</v>
      </c>
      <c r="C315" s="620">
        <v>43592</v>
      </c>
      <c r="D315" s="621">
        <v>2019125500</v>
      </c>
      <c r="E315" s="620">
        <v>43594</v>
      </c>
      <c r="F315" s="621">
        <v>201916901</v>
      </c>
      <c r="G315" s="735" t="s">
        <v>351</v>
      </c>
      <c r="H315" s="623" t="s">
        <v>275</v>
      </c>
    </row>
    <row r="316" spans="2:9">
      <c r="B316" s="619" t="s">
        <v>755</v>
      </c>
      <c r="C316" s="620">
        <v>43592</v>
      </c>
      <c r="D316" s="621">
        <v>2019125790</v>
      </c>
      <c r="E316" s="620">
        <v>43592</v>
      </c>
      <c r="F316" s="621">
        <v>201916906</v>
      </c>
      <c r="G316" s="735" t="s">
        <v>351</v>
      </c>
      <c r="H316" s="621" t="s">
        <v>242</v>
      </c>
    </row>
    <row r="317" spans="2:9">
      <c r="B317" s="595" t="s">
        <v>757</v>
      </c>
      <c r="C317" s="604">
        <v>43592</v>
      </c>
      <c r="D317" s="603">
        <v>2019125903</v>
      </c>
      <c r="E317" s="604">
        <v>43595</v>
      </c>
      <c r="F317" s="603">
        <v>201917024</v>
      </c>
      <c r="G317" s="603"/>
      <c r="H317" s="603" t="s">
        <v>275</v>
      </c>
    </row>
    <row r="318" spans="2:9">
      <c r="B318" s="619" t="s">
        <v>758</v>
      </c>
      <c r="C318" s="620">
        <v>43592</v>
      </c>
      <c r="D318" s="621">
        <v>2019126037</v>
      </c>
      <c r="E318" s="620">
        <v>43599</v>
      </c>
      <c r="F318" s="621">
        <v>201917026</v>
      </c>
      <c r="G318" s="735" t="s">
        <v>351</v>
      </c>
      <c r="H318" s="621" t="s">
        <v>245</v>
      </c>
    </row>
    <row r="319" spans="2:9">
      <c r="B319" s="633" t="s">
        <v>759</v>
      </c>
      <c r="C319" s="637">
        <v>43593</v>
      </c>
      <c r="D319" s="634">
        <v>2019126178</v>
      </c>
      <c r="E319" s="637">
        <v>43599</v>
      </c>
      <c r="F319" s="634">
        <v>201917135</v>
      </c>
      <c r="G319" s="746" t="s">
        <v>351</v>
      </c>
      <c r="H319" s="634" t="s">
        <v>275</v>
      </c>
    </row>
    <row r="320" spans="2:9">
      <c r="B320" s="633" t="s">
        <v>760</v>
      </c>
      <c r="C320" s="637">
        <v>43593</v>
      </c>
      <c r="D320" s="634">
        <v>2019126184</v>
      </c>
      <c r="E320" s="637">
        <v>43600</v>
      </c>
      <c r="F320" s="634">
        <v>201917034</v>
      </c>
      <c r="G320" s="746" t="s">
        <v>351</v>
      </c>
      <c r="H320" s="634" t="s">
        <v>245</v>
      </c>
    </row>
    <row r="321" spans="2:9">
      <c r="B321" s="633" t="s">
        <v>761</v>
      </c>
      <c r="C321" s="637">
        <v>43593</v>
      </c>
      <c r="D321" s="634">
        <v>2019126186</v>
      </c>
      <c r="E321" s="637">
        <v>43600</v>
      </c>
      <c r="F321" s="634">
        <v>201917035</v>
      </c>
      <c r="G321" s="613" t="s">
        <v>351</v>
      </c>
      <c r="H321" s="634" t="s">
        <v>275</v>
      </c>
      <c r="I321" s="67" t="s">
        <v>786</v>
      </c>
    </row>
    <row r="322" spans="2:9">
      <c r="B322" s="619" t="s">
        <v>764</v>
      </c>
      <c r="C322" s="620">
        <v>43595</v>
      </c>
      <c r="D322" s="621">
        <v>2019126654</v>
      </c>
      <c r="E322" s="620">
        <v>43596</v>
      </c>
      <c r="F322" s="621">
        <v>201917227</v>
      </c>
      <c r="G322" s="622" t="s">
        <v>351</v>
      </c>
      <c r="H322" s="623" t="s">
        <v>242</v>
      </c>
    </row>
    <row r="323" spans="2:9">
      <c r="B323" s="619" t="s">
        <v>774</v>
      </c>
      <c r="C323" s="620">
        <v>43595</v>
      </c>
      <c r="D323" s="621">
        <v>2019126658</v>
      </c>
      <c r="E323" s="620">
        <v>43596</v>
      </c>
      <c r="F323" s="621">
        <v>201917228</v>
      </c>
      <c r="G323" s="735" t="s">
        <v>351</v>
      </c>
      <c r="H323" s="623" t="s">
        <v>245</v>
      </c>
    </row>
    <row r="324" spans="2:9">
      <c r="B324" s="619" t="s">
        <v>765</v>
      </c>
      <c r="C324" s="620">
        <v>43595</v>
      </c>
      <c r="D324" s="621">
        <v>2019126717</v>
      </c>
      <c r="E324" s="620">
        <v>43595</v>
      </c>
      <c r="F324" s="621">
        <v>201917229</v>
      </c>
      <c r="G324" s="735" t="s">
        <v>351</v>
      </c>
      <c r="H324" s="623" t="s">
        <v>245</v>
      </c>
    </row>
    <row r="325" spans="2:9">
      <c r="B325" s="619" t="s">
        <v>790</v>
      </c>
      <c r="C325" s="620">
        <v>43595</v>
      </c>
      <c r="D325" s="621">
        <v>2019126718</v>
      </c>
      <c r="E325" s="620">
        <v>43598</v>
      </c>
      <c r="F325" s="621">
        <v>201917230</v>
      </c>
      <c r="G325" s="735" t="s">
        <v>351</v>
      </c>
      <c r="H325" s="623" t="s">
        <v>275</v>
      </c>
    </row>
    <row r="326" spans="2:9">
      <c r="B326" s="633" t="s">
        <v>766</v>
      </c>
      <c r="C326" s="637">
        <v>43596</v>
      </c>
      <c r="D326" s="634">
        <v>2019126874</v>
      </c>
      <c r="E326" s="637">
        <v>43596</v>
      </c>
      <c r="F326" s="634">
        <v>201917235</v>
      </c>
      <c r="G326" s="746" t="s">
        <v>351</v>
      </c>
      <c r="H326" s="635" t="s">
        <v>245</v>
      </c>
    </row>
    <row r="327" spans="2:9">
      <c r="B327" s="633" t="s">
        <v>779</v>
      </c>
      <c r="C327" s="637">
        <v>43597</v>
      </c>
      <c r="D327" s="634">
        <v>2019127055</v>
      </c>
      <c r="E327" s="637">
        <v>43600</v>
      </c>
      <c r="F327" s="634">
        <v>201917243</v>
      </c>
      <c r="G327" s="746" t="s">
        <v>351</v>
      </c>
      <c r="H327" s="635" t="s">
        <v>275</v>
      </c>
    </row>
    <row r="328" spans="2:9">
      <c r="B328" s="633" t="s">
        <v>780</v>
      </c>
      <c r="C328" s="637">
        <v>43598</v>
      </c>
      <c r="D328" s="634">
        <v>2019127154</v>
      </c>
      <c r="E328" s="637">
        <v>43600</v>
      </c>
      <c r="F328" s="634">
        <v>201917244</v>
      </c>
      <c r="G328" s="746" t="s">
        <v>351</v>
      </c>
      <c r="H328" s="635" t="s">
        <v>242</v>
      </c>
    </row>
    <row r="329" spans="2:9">
      <c r="B329" s="633" t="s">
        <v>781</v>
      </c>
      <c r="C329" s="637">
        <v>43598</v>
      </c>
      <c r="D329" s="634">
        <v>2019127176</v>
      </c>
      <c r="E329" s="637">
        <v>43602</v>
      </c>
      <c r="F329" s="634"/>
      <c r="G329" s="746" t="s">
        <v>351</v>
      </c>
      <c r="H329" s="635" t="s">
        <v>275</v>
      </c>
    </row>
    <row r="330" spans="2:9">
      <c r="B330" s="595" t="s">
        <v>556</v>
      </c>
      <c r="C330" s="604">
        <v>43598</v>
      </c>
      <c r="D330" s="603">
        <v>2019127179</v>
      </c>
      <c r="E330" s="604">
        <v>43605</v>
      </c>
      <c r="F330" s="603"/>
      <c r="G330" s="603"/>
      <c r="H330" s="602" t="s">
        <v>275</v>
      </c>
      <c r="I330" s="603" t="s">
        <v>803</v>
      </c>
    </row>
    <row r="331" spans="2:9">
      <c r="B331" s="619" t="s">
        <v>782</v>
      </c>
      <c r="C331" s="620">
        <v>43598</v>
      </c>
      <c r="D331" s="621">
        <v>2019127186</v>
      </c>
      <c r="E331" s="620">
        <v>43602</v>
      </c>
      <c r="F331" s="621"/>
      <c r="G331" s="735" t="s">
        <v>351</v>
      </c>
      <c r="H331" s="623" t="s">
        <v>245</v>
      </c>
    </row>
    <row r="332" spans="2:9">
      <c r="B332" s="633" t="s">
        <v>783</v>
      </c>
      <c r="C332" s="637">
        <v>43598</v>
      </c>
      <c r="D332" s="634">
        <v>2019127188</v>
      </c>
      <c r="E332" s="637">
        <v>43601</v>
      </c>
      <c r="F332" s="634"/>
      <c r="G332" s="746" t="s">
        <v>351</v>
      </c>
      <c r="H332" s="635" t="s">
        <v>275</v>
      </c>
      <c r="I332" s="67" t="s">
        <v>808</v>
      </c>
    </row>
    <row r="333" spans="2:9">
      <c r="B333" s="633" t="s">
        <v>784</v>
      </c>
      <c r="C333" s="637">
        <v>43598</v>
      </c>
      <c r="D333" s="634">
        <v>2019127192</v>
      </c>
      <c r="E333" s="637">
        <v>43599</v>
      </c>
      <c r="F333" s="634">
        <v>201917293</v>
      </c>
      <c r="G333" s="746" t="s">
        <v>351</v>
      </c>
      <c r="H333" s="635" t="s">
        <v>242</v>
      </c>
      <c r="I333" s="67" t="s">
        <v>809</v>
      </c>
    </row>
    <row r="334" spans="2:9">
      <c r="B334" s="633" t="s">
        <v>791</v>
      </c>
      <c r="C334" s="637">
        <v>43598</v>
      </c>
      <c r="D334" s="634">
        <v>2019127325</v>
      </c>
      <c r="E334" s="637">
        <v>43605</v>
      </c>
      <c r="F334" s="634"/>
      <c r="G334" s="746" t="s">
        <v>351</v>
      </c>
      <c r="H334" s="635" t="s">
        <v>275</v>
      </c>
      <c r="I334" s="67" t="s">
        <v>808</v>
      </c>
    </row>
    <row r="335" spans="2:9">
      <c r="B335" s="633" t="s">
        <v>804</v>
      </c>
      <c r="C335" s="637">
        <v>43599</v>
      </c>
      <c r="D335" s="634">
        <v>2019127506</v>
      </c>
      <c r="E335" s="637">
        <v>43602</v>
      </c>
      <c r="F335" s="634"/>
      <c r="G335" s="746" t="s">
        <v>351</v>
      </c>
      <c r="H335" s="635" t="s">
        <v>275</v>
      </c>
      <c r="I335" s="262" t="s">
        <v>812</v>
      </c>
    </row>
    <row r="336" spans="2:9">
      <c r="B336" s="633" t="s">
        <v>805</v>
      </c>
      <c r="C336" s="637">
        <v>43599</v>
      </c>
      <c r="D336" s="634">
        <v>2019127507</v>
      </c>
      <c r="E336" s="637">
        <v>43606</v>
      </c>
      <c r="F336" s="786">
        <v>201917550</v>
      </c>
      <c r="G336" s="746" t="s">
        <v>351</v>
      </c>
      <c r="H336" s="635" t="s">
        <v>275</v>
      </c>
    </row>
    <row r="337" spans="1:11">
      <c r="B337" s="597" t="s">
        <v>810</v>
      </c>
      <c r="C337" s="605">
        <v>43601</v>
      </c>
      <c r="D337" s="599">
        <v>2019127923</v>
      </c>
      <c r="E337" s="605">
        <v>43609</v>
      </c>
      <c r="F337" s="795">
        <v>201917719</v>
      </c>
      <c r="G337" s="612"/>
      <c r="H337" s="599" t="s">
        <v>245</v>
      </c>
    </row>
    <row r="338" spans="1:11">
      <c r="B338" s="633" t="s">
        <v>864</v>
      </c>
      <c r="C338" s="637">
        <v>43601</v>
      </c>
      <c r="D338" s="635">
        <v>2019127926</v>
      </c>
      <c r="E338" s="637">
        <v>43608</v>
      </c>
      <c r="F338" s="790">
        <v>201917720</v>
      </c>
      <c r="G338" s="613" t="s">
        <v>351</v>
      </c>
      <c r="H338" s="635" t="s">
        <v>245</v>
      </c>
      <c r="I338" s="1456" t="s">
        <v>814</v>
      </c>
      <c r="J338" s="1456"/>
      <c r="K338" s="1456"/>
    </row>
    <row r="339" spans="1:11">
      <c r="B339" s="633" t="s">
        <v>813</v>
      </c>
      <c r="C339" s="637">
        <v>43602</v>
      </c>
      <c r="D339" s="635">
        <v>2019128169</v>
      </c>
      <c r="E339" s="637">
        <v>43609</v>
      </c>
      <c r="F339" s="790">
        <v>201917801</v>
      </c>
      <c r="G339" s="613" t="s">
        <v>351</v>
      </c>
      <c r="H339" s="635" t="s">
        <v>275</v>
      </c>
    </row>
    <row r="340" spans="1:11">
      <c r="B340" s="633" t="s">
        <v>815</v>
      </c>
      <c r="C340" s="637">
        <v>43603</v>
      </c>
      <c r="D340" s="634">
        <v>2019128429</v>
      </c>
      <c r="E340" s="637">
        <v>43609</v>
      </c>
      <c r="F340" s="790">
        <v>201917819</v>
      </c>
      <c r="G340" s="613" t="s">
        <v>351</v>
      </c>
      <c r="H340" s="635" t="s">
        <v>275</v>
      </c>
    </row>
    <row r="341" spans="1:11">
      <c r="B341" s="633" t="s">
        <v>862</v>
      </c>
      <c r="C341" s="637">
        <v>43606</v>
      </c>
      <c r="D341" s="634">
        <v>2019128856</v>
      </c>
      <c r="E341" s="637">
        <v>43613</v>
      </c>
      <c r="F341" s="790">
        <v>201917874</v>
      </c>
      <c r="G341" s="613" t="s">
        <v>351</v>
      </c>
      <c r="H341" s="635" t="s">
        <v>275</v>
      </c>
      <c r="I341" s="67" t="s">
        <v>821</v>
      </c>
    </row>
    <row r="342" spans="1:11">
      <c r="B342" s="633" t="s">
        <v>824</v>
      </c>
      <c r="C342" s="637">
        <v>43606</v>
      </c>
      <c r="D342" s="634">
        <v>2019128969</v>
      </c>
      <c r="E342" s="637">
        <v>43607</v>
      </c>
      <c r="F342" s="797">
        <v>201917874</v>
      </c>
      <c r="G342" s="613" t="s">
        <v>351</v>
      </c>
      <c r="H342" s="635" t="s">
        <v>275</v>
      </c>
    </row>
    <row r="343" spans="1:11">
      <c r="B343" s="633" t="s">
        <v>861</v>
      </c>
      <c r="C343" s="637">
        <v>43606</v>
      </c>
      <c r="D343" s="634">
        <v>2019129082</v>
      </c>
      <c r="E343" s="637">
        <v>43614</v>
      </c>
      <c r="F343" s="784">
        <v>201917976</v>
      </c>
      <c r="G343" s="613" t="s">
        <v>351</v>
      </c>
      <c r="H343" s="635" t="s">
        <v>275</v>
      </c>
      <c r="I343" s="634"/>
    </row>
    <row r="344" spans="1:11">
      <c r="B344" s="597" t="s">
        <v>826</v>
      </c>
      <c r="C344" s="605">
        <v>43607</v>
      </c>
      <c r="D344" s="600">
        <v>2019129215</v>
      </c>
      <c r="E344" s="605">
        <v>43608</v>
      </c>
      <c r="F344" s="600"/>
      <c r="G344" s="600"/>
      <c r="H344" s="599" t="s">
        <v>245</v>
      </c>
      <c r="I344" s="603"/>
    </row>
    <row r="345" spans="1:11">
      <c r="B345" s="595" t="s">
        <v>827</v>
      </c>
      <c r="C345" s="604">
        <v>43607</v>
      </c>
      <c r="D345" s="603">
        <v>2019129240</v>
      </c>
      <c r="E345" s="604">
        <v>43614</v>
      </c>
      <c r="F345" s="603"/>
      <c r="G345" s="603"/>
      <c r="H345" s="603" t="s">
        <v>275</v>
      </c>
      <c r="I345" s="603" t="s">
        <v>847</v>
      </c>
    </row>
    <row r="346" spans="1:11" s="358" customFormat="1" ht="12" customHeight="1">
      <c r="A346" s="355"/>
      <c r="B346" s="788" t="s">
        <v>828</v>
      </c>
      <c r="C346" s="789">
        <v>43607</v>
      </c>
      <c r="D346" s="787">
        <v>2019129340</v>
      </c>
      <c r="E346" s="789">
        <v>43614</v>
      </c>
      <c r="F346" s="796">
        <v>201918096</v>
      </c>
      <c r="G346" s="787"/>
      <c r="H346" s="787" t="s">
        <v>242</v>
      </c>
    </row>
    <row r="347" spans="1:11">
      <c r="B347" s="619" t="s">
        <v>833</v>
      </c>
      <c r="C347" s="620">
        <v>43609</v>
      </c>
      <c r="D347" s="621">
        <v>2019129572</v>
      </c>
      <c r="E347" s="620">
        <v>43616</v>
      </c>
      <c r="F347" s="621"/>
      <c r="G347" s="622" t="s">
        <v>351</v>
      </c>
      <c r="H347" s="621" t="s">
        <v>242</v>
      </c>
    </row>
    <row r="348" spans="1:11">
      <c r="B348" s="595" t="s">
        <v>834</v>
      </c>
      <c r="C348" s="604">
        <v>43609</v>
      </c>
      <c r="D348" s="603">
        <v>2019129573</v>
      </c>
      <c r="E348" s="604">
        <v>43616</v>
      </c>
      <c r="F348" s="603"/>
      <c r="G348" s="603"/>
      <c r="H348" s="603" t="s">
        <v>275</v>
      </c>
      <c r="I348" s="603" t="s">
        <v>846</v>
      </c>
    </row>
    <row r="349" spans="1:11">
      <c r="B349" s="597" t="s">
        <v>835</v>
      </c>
      <c r="C349" s="605">
        <v>43609</v>
      </c>
      <c r="D349" s="600">
        <v>2019129617</v>
      </c>
      <c r="E349" s="605">
        <v>43612</v>
      </c>
      <c r="F349" s="600"/>
      <c r="G349" s="600"/>
      <c r="H349" s="600" t="s">
        <v>245</v>
      </c>
    </row>
    <row r="350" spans="1:11">
      <c r="B350" s="619" t="s">
        <v>836</v>
      </c>
      <c r="C350" s="620">
        <v>43610</v>
      </c>
      <c r="D350" s="621">
        <v>2019129767</v>
      </c>
      <c r="E350" s="620">
        <v>43612</v>
      </c>
      <c r="F350" s="793">
        <v>201918190</v>
      </c>
      <c r="G350" s="622" t="s">
        <v>351</v>
      </c>
      <c r="H350" s="621" t="s">
        <v>245</v>
      </c>
      <c r="I350" s="67" t="s">
        <v>838</v>
      </c>
    </row>
    <row r="351" spans="1:11">
      <c r="B351" s="619" t="s">
        <v>837</v>
      </c>
      <c r="C351" s="620">
        <v>43610</v>
      </c>
      <c r="D351" s="621">
        <v>2019129800</v>
      </c>
      <c r="E351" s="620">
        <v>43612</v>
      </c>
      <c r="F351" s="794">
        <v>201918193</v>
      </c>
      <c r="G351" s="622" t="s">
        <v>351</v>
      </c>
      <c r="H351" s="621" t="s">
        <v>275</v>
      </c>
      <c r="I351" s="603"/>
    </row>
    <row r="352" spans="1:11">
      <c r="B352" s="597" t="s">
        <v>843</v>
      </c>
      <c r="C352" s="605">
        <v>43612</v>
      </c>
      <c r="D352" s="600">
        <v>2019130172</v>
      </c>
      <c r="E352" s="605">
        <v>43612</v>
      </c>
      <c r="F352" s="600"/>
      <c r="G352" s="612"/>
      <c r="H352" s="600" t="s">
        <v>245</v>
      </c>
    </row>
    <row r="353" spans="2:9">
      <c r="B353" s="597" t="s">
        <v>844</v>
      </c>
      <c r="C353" s="605">
        <v>43612</v>
      </c>
      <c r="D353" s="600">
        <v>2019130180</v>
      </c>
      <c r="E353" s="605">
        <v>43614</v>
      </c>
      <c r="F353" s="600"/>
      <c r="G353" s="622" t="s">
        <v>351</v>
      </c>
      <c r="H353" s="600" t="s">
        <v>245</v>
      </c>
    </row>
    <row r="354" spans="2:9">
      <c r="B354" s="595" t="s">
        <v>845</v>
      </c>
      <c r="C354" s="604">
        <v>43612</v>
      </c>
      <c r="D354" s="603">
        <v>2019130184</v>
      </c>
      <c r="E354" s="604">
        <v>43614</v>
      </c>
      <c r="F354" s="603"/>
      <c r="G354" s="603"/>
      <c r="H354" s="603" t="s">
        <v>275</v>
      </c>
    </row>
    <row r="355" spans="2:9">
      <c r="B355" s="633" t="s">
        <v>848</v>
      </c>
      <c r="C355" s="637">
        <v>43613</v>
      </c>
      <c r="D355" s="634">
        <v>2019130533</v>
      </c>
      <c r="E355" s="637">
        <v>43616</v>
      </c>
      <c r="F355" s="634"/>
      <c r="G355" s="613" t="s">
        <v>351</v>
      </c>
      <c r="H355" s="634" t="s">
        <v>245</v>
      </c>
    </row>
    <row r="356" spans="2:9">
      <c r="B356" s="619" t="s">
        <v>849</v>
      </c>
      <c r="C356" s="620">
        <v>43613</v>
      </c>
      <c r="D356" s="621">
        <v>2019130572</v>
      </c>
      <c r="E356" s="620">
        <v>43616</v>
      </c>
      <c r="F356" s="621"/>
      <c r="G356" s="622" t="s">
        <v>351</v>
      </c>
      <c r="H356" s="623" t="s">
        <v>275</v>
      </c>
      <c r="I356" s="634" t="s">
        <v>867</v>
      </c>
    </row>
    <row r="357" spans="2:9">
      <c r="B357" s="595" t="s">
        <v>850</v>
      </c>
      <c r="C357" s="604">
        <v>43614</v>
      </c>
      <c r="D357" s="603">
        <v>2019130659</v>
      </c>
      <c r="E357" s="604">
        <v>43591</v>
      </c>
      <c r="F357" s="603"/>
      <c r="G357" s="603"/>
      <c r="H357" s="602" t="s">
        <v>275</v>
      </c>
    </row>
    <row r="358" spans="2:9">
      <c r="B358" s="633" t="s">
        <v>852</v>
      </c>
      <c r="C358" s="637">
        <v>43615</v>
      </c>
      <c r="D358" s="634">
        <v>2019130852</v>
      </c>
      <c r="E358" s="637">
        <v>43616</v>
      </c>
      <c r="F358" s="634"/>
      <c r="G358" s="613" t="s">
        <v>351</v>
      </c>
      <c r="H358" s="635" t="s">
        <v>275</v>
      </c>
      <c r="I358" s="67" t="s">
        <v>872</v>
      </c>
    </row>
    <row r="359" spans="2:9">
      <c r="B359" s="596" t="s">
        <v>854</v>
      </c>
      <c r="C359" s="606">
        <v>43615</v>
      </c>
      <c r="D359" s="607">
        <v>2019130914</v>
      </c>
      <c r="E359" s="606">
        <v>43622</v>
      </c>
      <c r="F359" s="607"/>
      <c r="G359" s="607"/>
      <c r="H359" s="608" t="s">
        <v>242</v>
      </c>
    </row>
    <row r="360" spans="2:9">
      <c r="B360" s="597" t="s">
        <v>856</v>
      </c>
      <c r="C360" s="605">
        <v>43615</v>
      </c>
      <c r="D360" s="600">
        <v>2019130992</v>
      </c>
      <c r="E360" s="605">
        <v>43647</v>
      </c>
      <c r="F360" s="600"/>
      <c r="G360" s="600"/>
      <c r="H360" s="600" t="s">
        <v>245</v>
      </c>
    </row>
    <row r="361" spans="2:9">
      <c r="B361" s="619" t="s">
        <v>857</v>
      </c>
      <c r="C361" s="620">
        <v>43615</v>
      </c>
      <c r="D361" s="621">
        <v>2019130994</v>
      </c>
      <c r="E361" s="620">
        <v>43626</v>
      </c>
      <c r="F361" s="621">
        <v>201918257</v>
      </c>
      <c r="G361" s="622" t="s">
        <v>351</v>
      </c>
      <c r="H361" s="621" t="s">
        <v>245</v>
      </c>
    </row>
    <row r="362" spans="2:9">
      <c r="B362" s="619" t="s">
        <v>858</v>
      </c>
      <c r="C362" s="620">
        <v>43616</v>
      </c>
      <c r="D362" s="621">
        <v>2019131050</v>
      </c>
      <c r="E362" s="620">
        <v>43616</v>
      </c>
      <c r="F362" s="621"/>
      <c r="G362" s="622" t="s">
        <v>351</v>
      </c>
      <c r="H362" s="621" t="s">
        <v>242</v>
      </c>
      <c r="I362" s="67" t="s">
        <v>871</v>
      </c>
    </row>
    <row r="363" spans="2:9">
      <c r="B363" s="619" t="s">
        <v>863</v>
      </c>
      <c r="C363" s="620">
        <v>43617</v>
      </c>
      <c r="D363" s="621">
        <v>2019131348</v>
      </c>
      <c r="E363" s="620">
        <v>43649</v>
      </c>
      <c r="F363" s="621"/>
      <c r="G363" s="622" t="s">
        <v>351</v>
      </c>
      <c r="H363" s="621" t="s">
        <v>245</v>
      </c>
      <c r="I363" s="67" t="s">
        <v>882</v>
      </c>
    </row>
    <row r="364" spans="2:9">
      <c r="B364" s="619" t="s">
        <v>865</v>
      </c>
      <c r="C364" s="620">
        <v>43617</v>
      </c>
      <c r="D364" s="621">
        <v>2019131371</v>
      </c>
      <c r="E364" s="620">
        <v>43624</v>
      </c>
      <c r="F364" s="621"/>
      <c r="G364" s="622" t="s">
        <v>351</v>
      </c>
      <c r="H364" s="621" t="s">
        <v>245</v>
      </c>
      <c r="I364" s="67" t="s">
        <v>883</v>
      </c>
    </row>
    <row r="365" spans="2:9">
      <c r="B365" s="596" t="s">
        <v>866</v>
      </c>
      <c r="C365" s="606">
        <v>43617</v>
      </c>
      <c r="D365" s="607">
        <v>2019131372</v>
      </c>
      <c r="E365" s="606">
        <v>43624</v>
      </c>
      <c r="F365" s="607"/>
      <c r="G365" s="607"/>
      <c r="H365" s="608" t="s">
        <v>242</v>
      </c>
    </row>
    <row r="366" spans="2:9">
      <c r="B366" s="596" t="s">
        <v>868</v>
      </c>
      <c r="C366" s="606">
        <v>43618</v>
      </c>
      <c r="D366" s="607">
        <v>2019131441</v>
      </c>
      <c r="E366" s="606">
        <v>43625</v>
      </c>
      <c r="F366" s="607">
        <v>201919165</v>
      </c>
      <c r="G366" s="607"/>
      <c r="H366" s="607" t="s">
        <v>242</v>
      </c>
    </row>
    <row r="367" spans="2:9">
      <c r="B367" s="595" t="s">
        <v>870</v>
      </c>
      <c r="C367" s="604">
        <v>43619</v>
      </c>
      <c r="D367" s="603">
        <v>2019131587</v>
      </c>
      <c r="E367" s="604">
        <v>43626</v>
      </c>
      <c r="F367" s="603"/>
      <c r="G367" s="603"/>
      <c r="H367" s="602" t="s">
        <v>275</v>
      </c>
    </row>
    <row r="368" spans="2:9">
      <c r="B368" s="619" t="s">
        <v>877</v>
      </c>
      <c r="C368" s="620">
        <v>43621</v>
      </c>
      <c r="D368" s="621">
        <v>2019132040</v>
      </c>
      <c r="E368" s="620">
        <v>43624</v>
      </c>
      <c r="F368" s="621"/>
      <c r="G368" s="622" t="s">
        <v>351</v>
      </c>
      <c r="H368" s="621" t="s">
        <v>275</v>
      </c>
      <c r="I368" s="67" t="s">
        <v>884</v>
      </c>
    </row>
    <row r="369" spans="2:9">
      <c r="B369" s="619" t="s">
        <v>878</v>
      </c>
      <c r="C369" s="620">
        <v>43622</v>
      </c>
      <c r="D369" s="621">
        <v>2019132054</v>
      </c>
      <c r="E369" s="620">
        <v>43627</v>
      </c>
      <c r="F369" s="621"/>
      <c r="G369" s="622" t="s">
        <v>351</v>
      </c>
      <c r="H369" s="621" t="s">
        <v>275</v>
      </c>
    </row>
    <row r="370" spans="2:9">
      <c r="B370" s="595" t="s">
        <v>879</v>
      </c>
      <c r="C370" s="604">
        <v>43622</v>
      </c>
      <c r="D370" s="603">
        <v>2019132112</v>
      </c>
      <c r="E370" s="604">
        <v>43624</v>
      </c>
      <c r="F370" s="603"/>
      <c r="G370" s="622" t="s">
        <v>351</v>
      </c>
      <c r="H370" s="603" t="s">
        <v>275</v>
      </c>
      <c r="I370" s="67" t="s">
        <v>885</v>
      </c>
    </row>
    <row r="371" spans="2:9">
      <c r="B371" s="619" t="s">
        <v>880</v>
      </c>
      <c r="C371" s="620">
        <v>43622</v>
      </c>
      <c r="D371" s="621">
        <v>2019132170</v>
      </c>
      <c r="E371" s="620">
        <v>43629</v>
      </c>
      <c r="F371" s="621"/>
      <c r="G371" s="622" t="s">
        <v>351</v>
      </c>
      <c r="H371" s="623" t="s">
        <v>275</v>
      </c>
    </row>
    <row r="372" spans="2:9">
      <c r="B372" s="619" t="s">
        <v>881</v>
      </c>
      <c r="C372" s="620">
        <v>43622</v>
      </c>
      <c r="D372" s="621">
        <v>2019132171</v>
      </c>
      <c r="E372" s="620">
        <v>43629</v>
      </c>
      <c r="F372" s="621"/>
      <c r="G372" s="622" t="s">
        <v>351</v>
      </c>
      <c r="H372" s="623" t="s">
        <v>275</v>
      </c>
    </row>
    <row r="373" spans="2:9">
      <c r="B373" s="597" t="s">
        <v>887</v>
      </c>
      <c r="C373" s="605">
        <v>43626</v>
      </c>
      <c r="D373" s="599">
        <v>2019132756</v>
      </c>
      <c r="E373" s="605">
        <v>43634</v>
      </c>
      <c r="F373" s="600"/>
      <c r="G373" s="622" t="s">
        <v>351</v>
      </c>
      <c r="H373" s="599" t="s">
        <v>245</v>
      </c>
    </row>
    <row r="374" spans="2:9">
      <c r="B374" s="619" t="s">
        <v>888</v>
      </c>
      <c r="C374" s="620">
        <v>43626</v>
      </c>
      <c r="D374" s="623">
        <v>2019132769</v>
      </c>
      <c r="E374" s="620">
        <v>43629</v>
      </c>
      <c r="F374" s="621"/>
      <c r="G374" s="622" t="s">
        <v>351</v>
      </c>
      <c r="H374" s="623" t="s">
        <v>275</v>
      </c>
    </row>
    <row r="375" spans="2:9">
      <c r="B375" s="619" t="s">
        <v>889</v>
      </c>
      <c r="C375" s="620">
        <v>43627</v>
      </c>
      <c r="D375" s="621">
        <v>2019132848</v>
      </c>
      <c r="E375" s="620">
        <v>43628</v>
      </c>
      <c r="F375" s="621"/>
      <c r="G375" s="622" t="s">
        <v>351</v>
      </c>
      <c r="H375" s="623" t="s">
        <v>242</v>
      </c>
    </row>
    <row r="376" spans="2:9">
      <c r="B376" s="595" t="s">
        <v>894</v>
      </c>
      <c r="C376" s="604">
        <v>43627</v>
      </c>
      <c r="D376" s="602">
        <v>2019132862</v>
      </c>
      <c r="E376" s="604">
        <v>43629</v>
      </c>
      <c r="F376" s="603"/>
      <c r="G376" s="622" t="s">
        <v>351</v>
      </c>
      <c r="H376" s="602" t="s">
        <v>275</v>
      </c>
    </row>
    <row r="377" spans="2:9">
      <c r="B377" s="619" t="s">
        <v>899</v>
      </c>
      <c r="C377" s="620">
        <v>43627</v>
      </c>
      <c r="D377" s="623">
        <v>2019132869</v>
      </c>
      <c r="E377" s="620">
        <v>43629</v>
      </c>
      <c r="F377" s="621"/>
      <c r="G377" s="622" t="s">
        <v>351</v>
      </c>
      <c r="H377" s="623" t="s">
        <v>275</v>
      </c>
    </row>
    <row r="378" spans="2:9">
      <c r="B378" s="619" t="s">
        <v>892</v>
      </c>
      <c r="C378" s="620">
        <v>43627</v>
      </c>
      <c r="D378" s="623">
        <v>2019132938</v>
      </c>
      <c r="E378" s="620">
        <v>43629</v>
      </c>
      <c r="F378" s="621"/>
      <c r="G378" s="622" t="s">
        <v>351</v>
      </c>
      <c r="H378" s="623" t="s">
        <v>275</v>
      </c>
    </row>
    <row r="379" spans="2:9">
      <c r="B379" s="595" t="s">
        <v>893</v>
      </c>
      <c r="C379" s="604">
        <v>43627</v>
      </c>
      <c r="D379" s="602">
        <v>2019132984</v>
      </c>
      <c r="E379" s="604">
        <v>43629</v>
      </c>
      <c r="G379" s="622"/>
      <c r="H379" s="602" t="s">
        <v>275</v>
      </c>
    </row>
    <row r="380" spans="2:9">
      <c r="B380" s="595" t="s">
        <v>890</v>
      </c>
      <c r="C380" s="604">
        <v>43629</v>
      </c>
      <c r="D380" s="603">
        <v>2019133299</v>
      </c>
      <c r="E380" s="604">
        <v>43634</v>
      </c>
      <c r="F380" s="67">
        <v>201918797</v>
      </c>
      <c r="G380" s="615"/>
      <c r="H380" s="602" t="s">
        <v>275</v>
      </c>
    </row>
    <row r="381" spans="2:9">
      <c r="B381" s="619" t="s">
        <v>891</v>
      </c>
      <c r="C381" s="620">
        <v>43629</v>
      </c>
      <c r="D381" s="621">
        <v>2019133311</v>
      </c>
      <c r="E381" s="620">
        <v>43637</v>
      </c>
      <c r="F381" s="621">
        <v>201918798</v>
      </c>
      <c r="G381" s="622" t="s">
        <v>351</v>
      </c>
      <c r="H381" s="623" t="s">
        <v>275</v>
      </c>
    </row>
    <row r="382" spans="2:9">
      <c r="B382" s="619" t="s">
        <v>895</v>
      </c>
      <c r="C382" s="620">
        <v>43629</v>
      </c>
      <c r="D382" s="621">
        <v>2019133496</v>
      </c>
      <c r="E382" s="620">
        <v>43636</v>
      </c>
      <c r="F382" s="621"/>
      <c r="G382" s="622" t="s">
        <v>351</v>
      </c>
      <c r="H382" s="623" t="s">
        <v>245</v>
      </c>
    </row>
    <row r="383" spans="2:9">
      <c r="B383" s="597" t="s">
        <v>896</v>
      </c>
      <c r="C383" s="605">
        <v>43629</v>
      </c>
      <c r="D383" s="600">
        <v>2019133501</v>
      </c>
      <c r="E383" s="605">
        <v>43632</v>
      </c>
      <c r="F383" s="600"/>
      <c r="G383" s="612"/>
      <c r="H383" s="599" t="s">
        <v>245</v>
      </c>
    </row>
    <row r="384" spans="2:9">
      <c r="B384" s="619" t="s">
        <v>897</v>
      </c>
      <c r="C384" s="620">
        <v>43629</v>
      </c>
      <c r="D384" s="621">
        <v>2019133502</v>
      </c>
      <c r="E384" s="620">
        <v>43636</v>
      </c>
      <c r="F384" s="621"/>
      <c r="G384" s="622" t="s">
        <v>351</v>
      </c>
      <c r="H384" s="623" t="s">
        <v>245</v>
      </c>
    </row>
    <row r="385" spans="2:8">
      <c r="B385" s="619" t="s">
        <v>898</v>
      </c>
      <c r="C385" s="620">
        <v>43629</v>
      </c>
      <c r="D385" s="621">
        <v>2019133506</v>
      </c>
      <c r="E385" s="620">
        <v>43632</v>
      </c>
      <c r="F385" s="621"/>
      <c r="G385" s="622" t="s">
        <v>351</v>
      </c>
      <c r="H385" s="623" t="s">
        <v>242</v>
      </c>
    </row>
    <row r="386" spans="2:8">
      <c r="B386" s="619" t="s">
        <v>900</v>
      </c>
      <c r="C386" s="620">
        <v>43630</v>
      </c>
      <c r="D386" s="621">
        <v>2019133572</v>
      </c>
      <c r="E386" s="620">
        <v>43634</v>
      </c>
      <c r="F386" s="621"/>
      <c r="G386" s="622" t="s">
        <v>351</v>
      </c>
      <c r="H386" s="623" t="s">
        <v>275</v>
      </c>
    </row>
    <row r="387" spans="2:8">
      <c r="B387" s="619" t="s">
        <v>901</v>
      </c>
      <c r="C387" s="620">
        <v>43630</v>
      </c>
      <c r="D387" s="621">
        <v>2019133605</v>
      </c>
      <c r="E387" s="620">
        <v>43637</v>
      </c>
      <c r="F387" s="621"/>
      <c r="G387" s="622" t="s">
        <v>351</v>
      </c>
      <c r="H387" s="623" t="s">
        <v>275</v>
      </c>
    </row>
    <row r="388" spans="2:8">
      <c r="B388" s="619" t="s">
        <v>902</v>
      </c>
      <c r="C388" s="620">
        <v>43630</v>
      </c>
      <c r="D388" s="621">
        <v>2019133606</v>
      </c>
      <c r="E388" s="620">
        <v>43637</v>
      </c>
      <c r="F388" s="621">
        <v>201918808</v>
      </c>
      <c r="G388" s="622" t="s">
        <v>351</v>
      </c>
      <c r="H388" s="623" t="s">
        <v>275</v>
      </c>
    </row>
    <row r="389" spans="2:8">
      <c r="B389" s="595" t="s">
        <v>903</v>
      </c>
      <c r="C389" s="604">
        <v>43630</v>
      </c>
      <c r="D389" s="603">
        <v>2019133608</v>
      </c>
      <c r="E389" s="604">
        <v>43637</v>
      </c>
      <c r="F389" s="67">
        <v>201918859</v>
      </c>
      <c r="G389" s="615"/>
      <c r="H389" s="602" t="s">
        <v>275</v>
      </c>
    </row>
    <row r="390" spans="2:8">
      <c r="B390" s="595" t="s">
        <v>904</v>
      </c>
      <c r="C390" s="604">
        <v>43630</v>
      </c>
      <c r="D390" s="603">
        <v>2019133715</v>
      </c>
      <c r="E390" s="604">
        <v>43644</v>
      </c>
      <c r="F390" s="603"/>
      <c r="G390" s="609" t="s">
        <v>351</v>
      </c>
      <c r="H390" s="602" t="s">
        <v>275</v>
      </c>
    </row>
    <row r="391" spans="2:8">
      <c r="B391" s="596" t="s">
        <v>905</v>
      </c>
      <c r="C391" s="606">
        <v>43630</v>
      </c>
      <c r="D391" s="607">
        <v>2019133716</v>
      </c>
      <c r="E391" s="606">
        <v>43637</v>
      </c>
      <c r="F391" s="607"/>
      <c r="G391" s="610"/>
      <c r="H391" s="608" t="s">
        <v>242</v>
      </c>
    </row>
    <row r="392" spans="2:8">
      <c r="B392" s="596" t="s">
        <v>906</v>
      </c>
      <c r="C392" s="606">
        <v>43630</v>
      </c>
      <c r="D392" s="607">
        <v>2019133717</v>
      </c>
      <c r="E392" s="606">
        <v>43644</v>
      </c>
      <c r="F392" s="607"/>
      <c r="G392" s="610"/>
      <c r="H392" s="608" t="s">
        <v>242</v>
      </c>
    </row>
    <row r="393" spans="2:8">
      <c r="B393" s="619" t="s">
        <v>907</v>
      </c>
      <c r="C393" s="639" t="s">
        <v>908</v>
      </c>
      <c r="D393" s="621">
        <v>2019133718</v>
      </c>
      <c r="E393" s="620">
        <v>43637</v>
      </c>
      <c r="F393" s="621">
        <v>201918865</v>
      </c>
      <c r="G393" s="622" t="s">
        <v>351</v>
      </c>
      <c r="H393" s="623" t="s">
        <v>245</v>
      </c>
    </row>
    <row r="394" spans="2:8">
      <c r="B394" s="619" t="s">
        <v>912</v>
      </c>
      <c r="C394" s="639" t="s">
        <v>913</v>
      </c>
      <c r="D394" s="621">
        <v>2019133969</v>
      </c>
      <c r="E394" s="620">
        <v>43634</v>
      </c>
      <c r="F394" s="621"/>
      <c r="G394" s="622" t="s">
        <v>351</v>
      </c>
      <c r="H394" s="623" t="s">
        <v>242</v>
      </c>
    </row>
    <row r="395" spans="2:8">
      <c r="B395" s="595" t="s">
        <v>916</v>
      </c>
      <c r="C395" s="604">
        <v>43637</v>
      </c>
      <c r="D395" s="603">
        <v>2019135098</v>
      </c>
      <c r="E395" s="604">
        <v>43644</v>
      </c>
      <c r="F395" s="603"/>
      <c r="G395" s="609"/>
      <c r="H395" s="603" t="s">
        <v>275</v>
      </c>
    </row>
    <row r="396" spans="2:8">
      <c r="B396" s="633" t="s">
        <v>917</v>
      </c>
      <c r="C396" s="637">
        <v>43637</v>
      </c>
      <c r="D396" s="634">
        <v>2019135037</v>
      </c>
      <c r="E396" s="637">
        <v>43641</v>
      </c>
      <c r="F396" s="634">
        <v>201919162</v>
      </c>
      <c r="G396" s="613" t="s">
        <v>351</v>
      </c>
      <c r="H396" s="634" t="s">
        <v>242</v>
      </c>
    </row>
    <row r="397" spans="2:8">
      <c r="B397" s="633" t="s">
        <v>923</v>
      </c>
      <c r="C397" s="637">
        <v>43638</v>
      </c>
      <c r="D397" s="634">
        <v>2019135235</v>
      </c>
      <c r="E397" s="637">
        <v>43644</v>
      </c>
      <c r="F397" s="634">
        <v>201919191</v>
      </c>
      <c r="G397" s="613" t="s">
        <v>351</v>
      </c>
      <c r="H397" s="634" t="s">
        <v>275</v>
      </c>
    </row>
    <row r="398" spans="2:8">
      <c r="B398" s="597" t="s">
        <v>927</v>
      </c>
      <c r="C398" s="605">
        <v>43637</v>
      </c>
      <c r="D398" s="600">
        <v>2019135049</v>
      </c>
      <c r="E398" s="605">
        <v>43644</v>
      </c>
      <c r="F398" s="600">
        <v>201919189</v>
      </c>
      <c r="G398" s="613" t="s">
        <v>351</v>
      </c>
      <c r="H398" s="599" t="s">
        <v>245</v>
      </c>
    </row>
    <row r="399" spans="2:8">
      <c r="B399" s="633" t="s">
        <v>928</v>
      </c>
      <c r="C399" s="637">
        <v>43641</v>
      </c>
      <c r="D399" s="634">
        <v>2019135981</v>
      </c>
      <c r="E399" s="637">
        <v>43645</v>
      </c>
      <c r="F399" s="634"/>
      <c r="G399" s="613" t="s">
        <v>351</v>
      </c>
      <c r="H399" s="635" t="s">
        <v>245</v>
      </c>
    </row>
    <row r="400" spans="2:8">
      <c r="B400" s="619" t="s">
        <v>930</v>
      </c>
      <c r="C400" s="620">
        <v>43643</v>
      </c>
      <c r="D400" s="621">
        <v>2019136313</v>
      </c>
      <c r="E400" s="620">
        <v>43646</v>
      </c>
      <c r="F400" s="621"/>
      <c r="G400" s="622" t="s">
        <v>351</v>
      </c>
      <c r="H400" s="621" t="s">
        <v>275</v>
      </c>
    </row>
    <row r="401" spans="1:8" s="603" customFormat="1">
      <c r="A401" s="609"/>
      <c r="B401" s="595" t="s">
        <v>931</v>
      </c>
      <c r="C401" s="604">
        <v>43643</v>
      </c>
      <c r="D401" s="603">
        <v>2019136323</v>
      </c>
      <c r="E401" s="604">
        <v>43668</v>
      </c>
      <c r="G401" s="609"/>
      <c r="H401" s="603" t="s">
        <v>275</v>
      </c>
    </row>
    <row r="402" spans="1:8" s="603" customFormat="1">
      <c r="A402" s="609"/>
      <c r="B402" s="595" t="s">
        <v>932</v>
      </c>
      <c r="C402" s="604">
        <v>43643</v>
      </c>
      <c r="D402" s="603">
        <v>2019136325</v>
      </c>
      <c r="E402" s="604">
        <v>43653</v>
      </c>
      <c r="G402" s="609" t="s">
        <v>351</v>
      </c>
      <c r="H402" s="603" t="s">
        <v>275</v>
      </c>
    </row>
    <row r="403" spans="1:8">
      <c r="B403" s="619" t="s">
        <v>933</v>
      </c>
      <c r="C403" s="620">
        <v>43279</v>
      </c>
      <c r="D403" s="621">
        <v>2019136526</v>
      </c>
      <c r="E403" s="620">
        <v>43649</v>
      </c>
      <c r="F403" s="621">
        <v>201919452</v>
      </c>
      <c r="G403" s="622" t="s">
        <v>351</v>
      </c>
      <c r="H403" s="623" t="s">
        <v>275</v>
      </c>
    </row>
    <row r="404" spans="1:8">
      <c r="B404" s="597" t="s">
        <v>941</v>
      </c>
      <c r="C404" s="605">
        <v>43279</v>
      </c>
      <c r="D404" s="600">
        <v>2019136529</v>
      </c>
      <c r="E404" s="605">
        <v>43649</v>
      </c>
      <c r="F404" s="600"/>
      <c r="G404" s="612" t="s">
        <v>351</v>
      </c>
      <c r="H404" s="599" t="s">
        <v>245</v>
      </c>
    </row>
    <row r="405" spans="1:8">
      <c r="B405" s="619" t="s">
        <v>942</v>
      </c>
      <c r="C405" s="620">
        <v>43279</v>
      </c>
      <c r="D405" s="621">
        <v>2019136532</v>
      </c>
      <c r="E405" s="620">
        <v>43649</v>
      </c>
      <c r="F405" s="621">
        <v>201919454</v>
      </c>
      <c r="G405" s="622" t="s">
        <v>351</v>
      </c>
      <c r="H405" s="824" t="s">
        <v>275</v>
      </c>
    </row>
    <row r="406" spans="1:8">
      <c r="B406" s="633" t="s">
        <v>943</v>
      </c>
      <c r="C406" s="637">
        <v>43279</v>
      </c>
      <c r="D406" s="634">
        <v>2019136534</v>
      </c>
      <c r="E406" s="637">
        <v>43649</v>
      </c>
      <c r="F406" s="634"/>
      <c r="G406" s="613" t="s">
        <v>351</v>
      </c>
      <c r="H406" s="635" t="s">
        <v>245</v>
      </c>
    </row>
    <row r="407" spans="1:8">
      <c r="B407" s="595" t="s">
        <v>934</v>
      </c>
      <c r="C407" s="604">
        <v>43281</v>
      </c>
      <c r="D407" s="603">
        <v>2019136859</v>
      </c>
      <c r="E407" s="604">
        <v>43651</v>
      </c>
      <c r="F407" s="603">
        <v>201919462</v>
      </c>
      <c r="G407" s="609"/>
      <c r="H407" s="602" t="s">
        <v>275</v>
      </c>
    </row>
    <row r="408" spans="1:8">
      <c r="B408" s="619" t="s">
        <v>935</v>
      </c>
      <c r="C408" s="620">
        <v>43281</v>
      </c>
      <c r="D408" s="621">
        <v>2019136863</v>
      </c>
      <c r="E408" s="620">
        <v>43651</v>
      </c>
      <c r="F408" s="621">
        <v>201919463</v>
      </c>
      <c r="G408" s="622" t="s">
        <v>351</v>
      </c>
      <c r="H408" s="623" t="s">
        <v>245</v>
      </c>
    </row>
    <row r="409" spans="1:8">
      <c r="B409" s="595" t="s">
        <v>936</v>
      </c>
      <c r="C409" s="604">
        <v>43281</v>
      </c>
      <c r="D409" s="603">
        <v>2019136864</v>
      </c>
      <c r="E409" s="604">
        <v>43651</v>
      </c>
      <c r="F409" s="603">
        <v>201919464</v>
      </c>
      <c r="G409" s="615"/>
      <c r="H409" s="602" t="s">
        <v>275</v>
      </c>
    </row>
    <row r="410" spans="1:8" s="603" customFormat="1">
      <c r="A410" s="609"/>
      <c r="B410" s="595" t="s">
        <v>937</v>
      </c>
      <c r="C410" s="604">
        <v>43281</v>
      </c>
      <c r="D410" s="603">
        <v>2019136867</v>
      </c>
      <c r="E410" s="604">
        <v>43651</v>
      </c>
      <c r="F410" s="603">
        <v>201919465</v>
      </c>
      <c r="G410" s="609" t="s">
        <v>351</v>
      </c>
      <c r="H410" s="602" t="s">
        <v>275</v>
      </c>
    </row>
    <row r="411" spans="1:8" s="603" customFormat="1">
      <c r="A411" s="609"/>
      <c r="B411" s="595" t="s">
        <v>938</v>
      </c>
      <c r="C411" s="604">
        <v>43281</v>
      </c>
      <c r="D411" s="603">
        <v>2019136877</v>
      </c>
      <c r="E411" s="604">
        <v>43651</v>
      </c>
      <c r="F411" s="603">
        <v>201919466</v>
      </c>
      <c r="G411" s="609" t="s">
        <v>351</v>
      </c>
      <c r="H411" s="602" t="s">
        <v>275</v>
      </c>
    </row>
    <row r="412" spans="1:8">
      <c r="B412" s="596" t="s">
        <v>939</v>
      </c>
      <c r="C412" s="606">
        <v>43281</v>
      </c>
      <c r="D412" s="607">
        <v>2019136882</v>
      </c>
      <c r="E412" s="606">
        <v>43651</v>
      </c>
      <c r="F412" s="607">
        <v>201919467</v>
      </c>
      <c r="G412" s="610" t="s">
        <v>351</v>
      </c>
      <c r="H412" s="607" t="s">
        <v>242</v>
      </c>
    </row>
    <row r="413" spans="1:8" s="607" customFormat="1">
      <c r="A413" s="610"/>
      <c r="B413" s="597" t="s">
        <v>940</v>
      </c>
      <c r="C413" s="605">
        <v>43281</v>
      </c>
      <c r="D413" s="827">
        <v>2019136886</v>
      </c>
      <c r="E413" s="605">
        <v>43651</v>
      </c>
      <c r="F413" s="600"/>
      <c r="G413" s="612" t="s">
        <v>351</v>
      </c>
      <c r="H413" s="599" t="s">
        <v>245</v>
      </c>
    </row>
    <row r="414" spans="1:8" s="600" customFormat="1">
      <c r="A414" s="612"/>
      <c r="B414" s="596" t="s">
        <v>945</v>
      </c>
      <c r="C414" s="606">
        <v>43647</v>
      </c>
      <c r="D414" s="607">
        <v>2019136982</v>
      </c>
      <c r="E414" s="606">
        <v>43648</v>
      </c>
      <c r="F414" s="607"/>
      <c r="G414" s="610" t="s">
        <v>351</v>
      </c>
      <c r="H414" s="608" t="s">
        <v>242</v>
      </c>
    </row>
    <row r="415" spans="1:8" s="603" customFormat="1">
      <c r="A415" s="609"/>
      <c r="B415" s="595" t="s">
        <v>946</v>
      </c>
      <c r="C415" s="604">
        <v>43647</v>
      </c>
      <c r="D415" s="603">
        <v>2019137204</v>
      </c>
      <c r="E415" s="604">
        <v>43654</v>
      </c>
      <c r="G415" s="609" t="s">
        <v>351</v>
      </c>
      <c r="H415" s="602" t="s">
        <v>275</v>
      </c>
    </row>
    <row r="416" spans="1:8" s="603" customFormat="1">
      <c r="A416" s="609"/>
      <c r="B416" s="595" t="s">
        <v>947</v>
      </c>
      <c r="C416" s="604">
        <v>43647</v>
      </c>
      <c r="D416" s="603">
        <v>2019137206</v>
      </c>
      <c r="E416" s="604">
        <v>43654</v>
      </c>
      <c r="G416" s="609" t="s">
        <v>351</v>
      </c>
      <c r="H416" s="602" t="s">
        <v>275</v>
      </c>
    </row>
    <row r="417" spans="1:8" s="603" customFormat="1">
      <c r="A417" s="609"/>
      <c r="B417" s="595" t="s">
        <v>958</v>
      </c>
      <c r="C417" s="604">
        <v>43652</v>
      </c>
      <c r="D417" s="603">
        <v>2019138120</v>
      </c>
      <c r="E417" s="604">
        <v>43654</v>
      </c>
      <c r="G417" s="609"/>
      <c r="H417" s="602" t="s">
        <v>275</v>
      </c>
    </row>
    <row r="418" spans="1:8" s="607" customFormat="1">
      <c r="A418" s="610"/>
      <c r="B418" s="595" t="s">
        <v>972</v>
      </c>
      <c r="C418" s="604">
        <v>43652</v>
      </c>
      <c r="D418" s="603">
        <v>2019138122</v>
      </c>
      <c r="E418" s="604">
        <v>43654</v>
      </c>
      <c r="G418" s="610" t="s">
        <v>351</v>
      </c>
      <c r="H418" s="602" t="s">
        <v>275</v>
      </c>
    </row>
    <row r="419" spans="1:8" s="603" customFormat="1">
      <c r="A419" s="609"/>
      <c r="B419" s="595" t="s">
        <v>959</v>
      </c>
      <c r="C419" s="604">
        <v>43652</v>
      </c>
      <c r="D419" s="603">
        <v>2019138149</v>
      </c>
      <c r="E419" s="604">
        <v>43654</v>
      </c>
      <c r="G419" s="609"/>
      <c r="H419" s="602" t="s">
        <v>275</v>
      </c>
    </row>
    <row r="420" spans="1:8">
      <c r="B420" s="596" t="s">
        <v>965</v>
      </c>
      <c r="C420" s="826"/>
      <c r="D420" s="607">
        <v>2019137855</v>
      </c>
      <c r="E420" s="607"/>
      <c r="F420" s="607">
        <v>201919659</v>
      </c>
      <c r="G420" s="610" t="s">
        <v>351</v>
      </c>
      <c r="H420" s="608" t="s">
        <v>242</v>
      </c>
    </row>
    <row r="421" spans="1:8">
      <c r="B421" s="597" t="s">
        <v>966</v>
      </c>
      <c r="C421" s="605">
        <v>43654</v>
      </c>
      <c r="D421" s="600">
        <v>2019138421</v>
      </c>
      <c r="E421" s="605">
        <v>43672</v>
      </c>
      <c r="F421" s="600">
        <v>201919712</v>
      </c>
      <c r="G421" s="612" t="s">
        <v>351</v>
      </c>
      <c r="H421" s="599" t="s">
        <v>245</v>
      </c>
    </row>
    <row r="422" spans="1:8">
      <c r="B422" s="597" t="s">
        <v>967</v>
      </c>
      <c r="C422" s="605">
        <v>43654</v>
      </c>
      <c r="D422" s="600">
        <v>2019138579</v>
      </c>
      <c r="E422" s="605">
        <v>43657</v>
      </c>
      <c r="F422" s="600">
        <v>201919716</v>
      </c>
      <c r="G422" s="612" t="s">
        <v>351</v>
      </c>
      <c r="H422" s="599" t="s">
        <v>245</v>
      </c>
    </row>
    <row r="423" spans="1:8">
      <c r="B423" s="596" t="s">
        <v>968</v>
      </c>
      <c r="C423" s="606">
        <v>43651</v>
      </c>
      <c r="D423" s="607">
        <v>2019137846</v>
      </c>
      <c r="E423" s="606">
        <v>43677</v>
      </c>
      <c r="F423" s="607"/>
      <c r="G423" s="612" t="s">
        <v>351</v>
      </c>
      <c r="H423" s="607" t="s">
        <v>242</v>
      </c>
    </row>
    <row r="424" spans="1:8">
      <c r="B424" s="595" t="s">
        <v>969</v>
      </c>
      <c r="C424" s="604">
        <v>43655</v>
      </c>
      <c r="D424" s="603">
        <v>2019138666</v>
      </c>
      <c r="E424" s="604">
        <v>43662</v>
      </c>
      <c r="F424" s="603"/>
      <c r="G424" s="609" t="s">
        <v>351</v>
      </c>
      <c r="H424" s="603" t="s">
        <v>275</v>
      </c>
    </row>
    <row r="425" spans="1:8">
      <c r="B425" s="597" t="s">
        <v>970</v>
      </c>
      <c r="C425" s="605">
        <v>43655</v>
      </c>
      <c r="D425" s="600">
        <v>2019138722</v>
      </c>
      <c r="E425" s="605">
        <v>43662</v>
      </c>
      <c r="F425" s="600"/>
      <c r="G425" s="612" t="s">
        <v>351</v>
      </c>
      <c r="H425" s="600" t="s">
        <v>245</v>
      </c>
    </row>
    <row r="426" spans="1:8">
      <c r="B426" s="595" t="s">
        <v>971</v>
      </c>
      <c r="C426" s="604">
        <v>43655</v>
      </c>
      <c r="D426" s="603">
        <v>2019138725</v>
      </c>
      <c r="E426" s="604">
        <v>43662</v>
      </c>
      <c r="F426" s="603"/>
      <c r="G426" s="609" t="s">
        <v>351</v>
      </c>
      <c r="H426" s="603" t="s">
        <v>275</v>
      </c>
    </row>
    <row r="427" spans="1:8">
      <c r="B427" s="595" t="s">
        <v>976</v>
      </c>
      <c r="C427" s="604">
        <v>43655</v>
      </c>
      <c r="D427" s="603">
        <v>2019138986</v>
      </c>
      <c r="E427" s="604">
        <v>43664</v>
      </c>
      <c r="G427" s="615" t="s">
        <v>351</v>
      </c>
      <c r="H427" s="603" t="s">
        <v>275</v>
      </c>
    </row>
    <row r="428" spans="1:8">
      <c r="B428" s="595" t="s">
        <v>977</v>
      </c>
      <c r="C428" s="604">
        <v>43655</v>
      </c>
      <c r="D428" s="603">
        <v>2019138989</v>
      </c>
      <c r="E428" s="604">
        <v>43664</v>
      </c>
      <c r="G428" s="609" t="s">
        <v>351</v>
      </c>
      <c r="H428" s="603" t="s">
        <v>275</v>
      </c>
    </row>
    <row r="429" spans="1:8">
      <c r="B429" s="596" t="s">
        <v>983</v>
      </c>
      <c r="C429" s="606">
        <v>43658</v>
      </c>
      <c r="D429" s="607">
        <v>2019139598</v>
      </c>
      <c r="E429" s="606">
        <v>43659</v>
      </c>
      <c r="F429" s="607"/>
      <c r="G429" s="610" t="s">
        <v>351</v>
      </c>
      <c r="H429" s="608" t="s">
        <v>242</v>
      </c>
    </row>
    <row r="430" spans="1:8">
      <c r="B430" s="595" t="s">
        <v>982</v>
      </c>
      <c r="C430" s="604">
        <v>43660</v>
      </c>
      <c r="D430" s="603">
        <v>2019139597</v>
      </c>
      <c r="E430" s="604">
        <v>43668</v>
      </c>
      <c r="F430" s="603"/>
      <c r="G430" s="609" t="s">
        <v>351</v>
      </c>
      <c r="H430" s="603" t="s">
        <v>275</v>
      </c>
    </row>
    <row r="431" spans="1:8">
      <c r="B431" s="595" t="s">
        <v>984</v>
      </c>
      <c r="C431" s="604">
        <v>43660</v>
      </c>
      <c r="D431" s="603">
        <v>2019139601</v>
      </c>
      <c r="E431" s="604">
        <v>43682</v>
      </c>
      <c r="F431" s="603"/>
      <c r="G431" s="609"/>
      <c r="H431" s="603" t="s">
        <v>275</v>
      </c>
    </row>
    <row r="432" spans="1:8">
      <c r="B432" s="595" t="s">
        <v>985</v>
      </c>
      <c r="C432" s="604">
        <v>43660</v>
      </c>
      <c r="D432" s="602">
        <v>2019139659</v>
      </c>
      <c r="E432" s="604">
        <v>43663</v>
      </c>
      <c r="F432" s="603"/>
      <c r="G432" s="609" t="s">
        <v>351</v>
      </c>
      <c r="H432" s="602" t="s">
        <v>275</v>
      </c>
    </row>
    <row r="433" spans="2:9">
      <c r="B433" s="595" t="s">
        <v>986</v>
      </c>
      <c r="C433" s="604">
        <v>43661</v>
      </c>
      <c r="D433" s="603">
        <v>2019139783</v>
      </c>
      <c r="E433" s="604">
        <v>43668</v>
      </c>
      <c r="F433" s="603"/>
      <c r="G433" s="609" t="s">
        <v>351</v>
      </c>
      <c r="H433" s="602" t="s">
        <v>275</v>
      </c>
    </row>
    <row r="434" spans="2:9">
      <c r="B434" s="596" t="s">
        <v>1006</v>
      </c>
      <c r="C434" s="606">
        <v>43662</v>
      </c>
      <c r="D434" s="607">
        <v>2019139984</v>
      </c>
      <c r="E434" s="606">
        <v>43663</v>
      </c>
      <c r="F434" s="607"/>
      <c r="G434" s="610" t="s">
        <v>351</v>
      </c>
      <c r="H434" s="608" t="s">
        <v>242</v>
      </c>
    </row>
    <row r="435" spans="2:9">
      <c r="B435" s="595" t="s">
        <v>987</v>
      </c>
      <c r="C435" s="604">
        <v>43662</v>
      </c>
      <c r="D435" s="603">
        <v>2019140090</v>
      </c>
      <c r="E435" s="604">
        <v>43665</v>
      </c>
      <c r="F435" s="603"/>
      <c r="G435" s="609"/>
      <c r="H435" s="602" t="s">
        <v>275</v>
      </c>
    </row>
    <row r="436" spans="2:9">
      <c r="B436" s="619" t="s">
        <v>988</v>
      </c>
      <c r="C436" s="620">
        <v>43662</v>
      </c>
      <c r="D436" s="621">
        <v>2019140097</v>
      </c>
      <c r="E436" s="620">
        <v>43665</v>
      </c>
      <c r="F436" s="621"/>
      <c r="G436" s="622" t="s">
        <v>351</v>
      </c>
      <c r="H436" s="623" t="s">
        <v>275</v>
      </c>
    </row>
    <row r="437" spans="2:9">
      <c r="B437" s="595" t="s">
        <v>989</v>
      </c>
      <c r="C437" s="604">
        <v>43662</v>
      </c>
      <c r="D437" s="603">
        <v>2019140192</v>
      </c>
      <c r="E437" s="604">
        <v>43663</v>
      </c>
      <c r="F437" s="603"/>
      <c r="G437" s="609" t="s">
        <v>351</v>
      </c>
      <c r="H437" s="602" t="s">
        <v>275</v>
      </c>
    </row>
    <row r="438" spans="2:9">
      <c r="B438" s="619" t="s">
        <v>990</v>
      </c>
      <c r="C438" s="620">
        <v>43663</v>
      </c>
      <c r="D438" s="621">
        <v>2019140242</v>
      </c>
      <c r="E438" s="620">
        <v>43665</v>
      </c>
      <c r="F438" s="621"/>
      <c r="G438" s="622" t="s">
        <v>351</v>
      </c>
      <c r="H438" s="623" t="s">
        <v>275</v>
      </c>
    </row>
    <row r="439" spans="2:9">
      <c r="B439" s="619" t="s">
        <v>991</v>
      </c>
      <c r="C439" s="620">
        <v>43663</v>
      </c>
      <c r="D439" s="621">
        <v>2019140261</v>
      </c>
      <c r="E439" s="620">
        <v>43664</v>
      </c>
      <c r="F439" s="621"/>
      <c r="G439" s="622" t="s">
        <v>351</v>
      </c>
      <c r="H439" s="623" t="s">
        <v>242</v>
      </c>
    </row>
    <row r="440" spans="2:9">
      <c r="B440" s="595" t="s">
        <v>1000</v>
      </c>
      <c r="C440" s="604">
        <v>43665</v>
      </c>
      <c r="D440" s="603">
        <v>2019140795</v>
      </c>
      <c r="E440" s="604">
        <v>43666</v>
      </c>
      <c r="F440" s="603"/>
      <c r="G440" s="609" t="s">
        <v>351</v>
      </c>
      <c r="H440" s="602" t="s">
        <v>275</v>
      </c>
      <c r="I440" s="67" t="s">
        <v>1005</v>
      </c>
    </row>
    <row r="441" spans="2:9">
      <c r="B441" s="595" t="s">
        <v>1001</v>
      </c>
      <c r="C441" s="604">
        <v>43665</v>
      </c>
      <c r="D441" s="603">
        <v>2019140898</v>
      </c>
      <c r="E441" s="604">
        <v>43668</v>
      </c>
      <c r="F441" s="603"/>
      <c r="G441" s="609" t="s">
        <v>351</v>
      </c>
      <c r="H441" s="602" t="s">
        <v>275</v>
      </c>
    </row>
    <row r="442" spans="2:9">
      <c r="B442" s="595" t="s">
        <v>1008</v>
      </c>
      <c r="C442" s="620">
        <v>43670</v>
      </c>
      <c r="D442" s="621">
        <v>2019141755</v>
      </c>
      <c r="E442" s="620">
        <v>43672</v>
      </c>
      <c r="F442" s="603"/>
      <c r="G442" s="622" t="s">
        <v>351</v>
      </c>
      <c r="H442" s="602" t="s">
        <v>275</v>
      </c>
    </row>
    <row r="443" spans="2:9">
      <c r="B443" s="595" t="s">
        <v>1009</v>
      </c>
      <c r="C443" s="620">
        <v>43670</v>
      </c>
      <c r="D443" s="621">
        <v>2019141857</v>
      </c>
      <c r="E443" s="620">
        <v>43672</v>
      </c>
      <c r="F443" s="603"/>
      <c r="G443" s="609"/>
      <c r="H443" s="602" t="s">
        <v>275</v>
      </c>
    </row>
    <row r="444" spans="2:9">
      <c r="B444" s="597" t="s">
        <v>1013</v>
      </c>
      <c r="C444" s="620">
        <v>43671</v>
      </c>
      <c r="D444" s="621">
        <v>2019142215</v>
      </c>
      <c r="E444" s="620">
        <v>43676</v>
      </c>
      <c r="F444" s="600"/>
      <c r="G444" s="612" t="s">
        <v>351</v>
      </c>
      <c r="H444" s="599" t="s">
        <v>245</v>
      </c>
    </row>
    <row r="445" spans="2:9">
      <c r="B445" s="353" t="s">
        <v>1014</v>
      </c>
      <c r="C445" s="620">
        <v>43673</v>
      </c>
      <c r="D445" s="621">
        <v>2019142397</v>
      </c>
      <c r="E445" s="620">
        <v>43680</v>
      </c>
      <c r="G445" s="622" t="s">
        <v>351</v>
      </c>
      <c r="H445" s="599" t="s">
        <v>245</v>
      </c>
    </row>
    <row r="446" spans="2:9">
      <c r="B446" s="595" t="s">
        <v>1015</v>
      </c>
      <c r="C446" s="604">
        <v>43673</v>
      </c>
      <c r="D446" s="603">
        <v>2019142423</v>
      </c>
      <c r="E446" s="604">
        <v>43681</v>
      </c>
      <c r="F446" s="603"/>
      <c r="G446" s="609" t="s">
        <v>351</v>
      </c>
      <c r="H446" s="603" t="s">
        <v>275</v>
      </c>
    </row>
    <row r="447" spans="2:9">
      <c r="B447" s="633" t="s">
        <v>1017</v>
      </c>
      <c r="C447" s="637">
        <v>43674</v>
      </c>
      <c r="D447" s="634">
        <v>2019142522</v>
      </c>
      <c r="E447" s="637">
        <v>43681</v>
      </c>
      <c r="F447" s="634"/>
      <c r="G447" s="613" t="s">
        <v>351</v>
      </c>
      <c r="H447" s="635" t="s">
        <v>245</v>
      </c>
    </row>
    <row r="448" spans="2:9">
      <c r="B448" s="595" t="s">
        <v>1018</v>
      </c>
      <c r="C448" s="604">
        <v>43675</v>
      </c>
      <c r="D448" s="603">
        <v>2019142890</v>
      </c>
      <c r="E448" s="604">
        <v>43679</v>
      </c>
      <c r="F448" s="603"/>
      <c r="G448" s="609" t="s">
        <v>351</v>
      </c>
      <c r="H448" s="602" t="s">
        <v>275</v>
      </c>
    </row>
    <row r="449" spans="2:9">
      <c r="B449" s="353" t="s">
        <v>1019</v>
      </c>
      <c r="C449" s="620">
        <v>43678</v>
      </c>
      <c r="D449" s="621">
        <v>2019143362</v>
      </c>
      <c r="E449" s="620">
        <v>43683</v>
      </c>
      <c r="G449" s="615"/>
      <c r="H449" s="599" t="s">
        <v>242</v>
      </c>
    </row>
    <row r="450" spans="2:9">
      <c r="B450" s="597" t="s">
        <v>1020</v>
      </c>
      <c r="C450" s="605">
        <v>43678</v>
      </c>
      <c r="D450" s="600">
        <v>2019143367</v>
      </c>
      <c r="E450" s="605">
        <v>43686</v>
      </c>
      <c r="F450" s="600"/>
      <c r="G450" s="612" t="s">
        <v>351</v>
      </c>
      <c r="H450" s="599" t="s">
        <v>245</v>
      </c>
    </row>
    <row r="451" spans="2:9">
      <c r="B451" s="596" t="s">
        <v>1021</v>
      </c>
      <c r="C451" s="606">
        <v>43678</v>
      </c>
      <c r="D451" s="607">
        <v>2019143500</v>
      </c>
      <c r="E451" s="606">
        <v>43680</v>
      </c>
      <c r="F451" s="607"/>
      <c r="G451" s="610" t="s">
        <v>351</v>
      </c>
      <c r="H451" s="607" t="s">
        <v>242</v>
      </c>
    </row>
    <row r="452" spans="2:9">
      <c r="B452" s="595" t="s">
        <v>1022</v>
      </c>
      <c r="C452" s="604">
        <v>43678</v>
      </c>
      <c r="D452" s="603">
        <v>2019143510</v>
      </c>
      <c r="E452" s="604">
        <v>43685</v>
      </c>
      <c r="F452" s="603"/>
      <c r="G452" s="609" t="s">
        <v>351</v>
      </c>
      <c r="H452" s="603" t="s">
        <v>275</v>
      </c>
      <c r="I452" s="67" t="s">
        <v>1028</v>
      </c>
    </row>
    <row r="453" spans="2:9">
      <c r="B453" s="597" t="s">
        <v>1023</v>
      </c>
      <c r="C453" s="605">
        <v>43678</v>
      </c>
      <c r="D453" s="600">
        <v>2019143513</v>
      </c>
      <c r="E453" s="605">
        <v>43685</v>
      </c>
      <c r="F453" s="600"/>
      <c r="G453" s="612" t="s">
        <v>351</v>
      </c>
      <c r="H453" s="599" t="s">
        <v>245</v>
      </c>
      <c r="I453" s="67" t="s">
        <v>1029</v>
      </c>
    </row>
    <row r="454" spans="2:9">
      <c r="B454" s="595" t="s">
        <v>1027</v>
      </c>
      <c r="C454" s="604">
        <v>43680</v>
      </c>
      <c r="D454" s="603">
        <v>2019143823</v>
      </c>
      <c r="E454" s="604">
        <v>43686</v>
      </c>
      <c r="F454" s="603"/>
      <c r="G454" s="609"/>
      <c r="H454" s="602" t="s">
        <v>275</v>
      </c>
    </row>
    <row r="455" spans="2:9">
      <c r="B455" s="595" t="s">
        <v>1031</v>
      </c>
      <c r="C455" s="604">
        <v>43682</v>
      </c>
      <c r="D455" s="603">
        <v>2019144035</v>
      </c>
      <c r="E455" s="604">
        <v>43689</v>
      </c>
      <c r="F455" s="603"/>
      <c r="G455" s="609" t="s">
        <v>351</v>
      </c>
      <c r="H455" s="602" t="s">
        <v>275</v>
      </c>
    </row>
    <row r="456" spans="2:9">
      <c r="B456" s="596" t="s">
        <v>1032</v>
      </c>
      <c r="C456" s="606">
        <v>43682</v>
      </c>
      <c r="D456" s="607">
        <v>2019144037</v>
      </c>
      <c r="E456" s="606">
        <v>43689</v>
      </c>
      <c r="F456" s="607"/>
      <c r="G456" s="610" t="s">
        <v>351</v>
      </c>
      <c r="H456" s="607" t="s">
        <v>242</v>
      </c>
    </row>
    <row r="457" spans="2:9">
      <c r="B457" s="595" t="s">
        <v>1096</v>
      </c>
      <c r="C457" s="604">
        <v>43683</v>
      </c>
      <c r="D457" s="603">
        <v>2019144184</v>
      </c>
      <c r="E457" s="604">
        <v>43684</v>
      </c>
      <c r="F457" s="603"/>
      <c r="G457" s="609" t="s">
        <v>351</v>
      </c>
      <c r="H457" s="602" t="s">
        <v>275</v>
      </c>
    </row>
    <row r="458" spans="2:9">
      <c r="B458" s="595" t="s">
        <v>1097</v>
      </c>
      <c r="C458" s="604">
        <v>43684</v>
      </c>
      <c r="D458" s="603">
        <v>2019144469</v>
      </c>
      <c r="E458" s="604">
        <v>43685</v>
      </c>
      <c r="F458" s="603"/>
      <c r="G458" s="609" t="s">
        <v>351</v>
      </c>
      <c r="H458" s="602" t="s">
        <v>275</v>
      </c>
    </row>
    <row r="459" spans="2:9">
      <c r="B459" s="597" t="s">
        <v>1100</v>
      </c>
      <c r="C459" s="605">
        <v>43684</v>
      </c>
      <c r="D459" s="600">
        <v>2019144470</v>
      </c>
      <c r="E459" s="605">
        <v>43685</v>
      </c>
      <c r="F459" s="600"/>
      <c r="G459" s="612"/>
      <c r="H459" s="599" t="s">
        <v>245</v>
      </c>
    </row>
    <row r="460" spans="2:9">
      <c r="B460" s="595" t="s">
        <v>1098</v>
      </c>
      <c r="C460" s="604">
        <v>43684</v>
      </c>
      <c r="D460" s="603">
        <v>2019144472</v>
      </c>
      <c r="E460" s="604">
        <v>43689</v>
      </c>
      <c r="F460" s="603"/>
      <c r="G460" s="609"/>
      <c r="H460" s="602" t="s">
        <v>275</v>
      </c>
    </row>
    <row r="461" spans="2:9">
      <c r="B461" s="595" t="s">
        <v>1099</v>
      </c>
      <c r="C461" s="604">
        <v>43684</v>
      </c>
      <c r="D461" s="603">
        <v>2019144474</v>
      </c>
      <c r="E461" s="604">
        <v>43685</v>
      </c>
      <c r="F461" s="603"/>
      <c r="G461" s="609"/>
      <c r="H461" s="602" t="s">
        <v>275</v>
      </c>
    </row>
    <row r="462" spans="2:9">
      <c r="B462" s="595" t="s">
        <v>1049</v>
      </c>
      <c r="C462" s="604">
        <v>43685</v>
      </c>
      <c r="D462" s="603">
        <v>2019144658</v>
      </c>
      <c r="E462" s="604">
        <v>43693</v>
      </c>
      <c r="F462" s="603"/>
      <c r="G462" s="609"/>
      <c r="H462" s="602" t="s">
        <v>275</v>
      </c>
    </row>
    <row r="463" spans="2:9">
      <c r="B463" s="597" t="s">
        <v>1051</v>
      </c>
      <c r="C463" s="605">
        <v>43685</v>
      </c>
      <c r="D463" s="600">
        <v>2019144671</v>
      </c>
      <c r="E463" s="605">
        <v>43688</v>
      </c>
      <c r="F463" s="600"/>
      <c r="G463" s="612"/>
      <c r="H463" s="599" t="s">
        <v>245</v>
      </c>
    </row>
    <row r="464" spans="2:9">
      <c r="B464" s="595" t="s">
        <v>1061</v>
      </c>
      <c r="C464" s="604">
        <v>43687</v>
      </c>
      <c r="D464" s="603">
        <v>2019145134</v>
      </c>
      <c r="E464" s="604">
        <v>43689</v>
      </c>
      <c r="F464" s="603"/>
      <c r="G464" s="609"/>
      <c r="H464" s="602" t="s">
        <v>275</v>
      </c>
    </row>
    <row r="465" spans="2:8">
      <c r="B465" s="597" t="s">
        <v>1081</v>
      </c>
      <c r="C465" s="605">
        <v>43690</v>
      </c>
      <c r="D465" s="600">
        <v>2019145712</v>
      </c>
      <c r="E465" s="605">
        <v>43693</v>
      </c>
      <c r="F465" s="600"/>
      <c r="G465" s="612" t="s">
        <v>351</v>
      </c>
      <c r="H465" s="599" t="s">
        <v>245</v>
      </c>
    </row>
    <row r="466" spans="2:8">
      <c r="B466" s="353" t="s">
        <v>1095</v>
      </c>
      <c r="C466" s="568">
        <v>43691</v>
      </c>
      <c r="D466" s="67">
        <v>2019145957</v>
      </c>
      <c r="E466" s="568">
        <v>43693</v>
      </c>
      <c r="G466" s="615" t="s">
        <v>351</v>
      </c>
      <c r="H466" s="623" t="s">
        <v>245</v>
      </c>
    </row>
    <row r="467" spans="2:8">
      <c r="B467" s="353" t="s">
        <v>1094</v>
      </c>
      <c r="C467" s="568">
        <v>43691</v>
      </c>
      <c r="D467" s="67">
        <v>2019145958</v>
      </c>
      <c r="E467" s="568">
        <v>43693</v>
      </c>
      <c r="G467" s="615" t="s">
        <v>351</v>
      </c>
      <c r="H467" s="623" t="s">
        <v>245</v>
      </c>
    </row>
    <row r="468" spans="2:8">
      <c r="B468" s="353" t="s">
        <v>1085</v>
      </c>
      <c r="C468" s="568">
        <v>43691</v>
      </c>
      <c r="D468" s="67">
        <v>2019145959</v>
      </c>
      <c r="E468" s="568">
        <v>43693</v>
      </c>
      <c r="G468" s="615" t="s">
        <v>351</v>
      </c>
      <c r="H468" s="623" t="s">
        <v>245</v>
      </c>
    </row>
    <row r="469" spans="2:8">
      <c r="B469" s="353" t="s">
        <v>1093</v>
      </c>
      <c r="C469" s="568">
        <v>43691</v>
      </c>
      <c r="D469" s="67">
        <v>2019145963</v>
      </c>
      <c r="E469" s="568">
        <v>43693</v>
      </c>
      <c r="G469" s="594" t="s">
        <v>351</v>
      </c>
      <c r="H469" s="623" t="s">
        <v>245</v>
      </c>
    </row>
    <row r="470" spans="2:8">
      <c r="B470" s="595" t="s">
        <v>1092</v>
      </c>
      <c r="C470" s="604">
        <v>43692</v>
      </c>
      <c r="D470" s="603">
        <v>2019146203</v>
      </c>
      <c r="E470" s="604">
        <v>43694</v>
      </c>
      <c r="F470" s="603"/>
      <c r="G470" s="609" t="s">
        <v>351</v>
      </c>
      <c r="H470" s="602" t="s">
        <v>275</v>
      </c>
    </row>
    <row r="471" spans="2:8">
      <c r="B471" s="595" t="s">
        <v>1091</v>
      </c>
      <c r="C471" s="604">
        <v>43692</v>
      </c>
      <c r="D471" s="603">
        <v>2019146215</v>
      </c>
      <c r="E471" s="604">
        <v>43694</v>
      </c>
      <c r="F471" s="603"/>
      <c r="G471" s="609" t="s">
        <v>351</v>
      </c>
      <c r="H471" s="602" t="s">
        <v>275</v>
      </c>
    </row>
    <row r="472" spans="2:8">
      <c r="B472" s="597" t="s">
        <v>1101</v>
      </c>
      <c r="C472" s="605">
        <v>43693</v>
      </c>
      <c r="D472" s="600">
        <v>2019146394</v>
      </c>
      <c r="E472" s="605">
        <v>43698</v>
      </c>
      <c r="F472" s="600"/>
      <c r="G472" s="612"/>
      <c r="H472" s="599" t="s">
        <v>245</v>
      </c>
    </row>
    <row r="473" spans="2:8">
      <c r="B473" s="595" t="s">
        <v>1189</v>
      </c>
      <c r="C473" s="604">
        <v>43694</v>
      </c>
      <c r="D473" s="603">
        <v>2019146588</v>
      </c>
      <c r="E473" s="604">
        <v>43698</v>
      </c>
      <c r="F473" s="603"/>
      <c r="G473" s="609"/>
      <c r="H473" s="602" t="s">
        <v>275</v>
      </c>
    </row>
    <row r="474" spans="2:8">
      <c r="B474" s="353" t="s">
        <v>1111</v>
      </c>
      <c r="C474" s="568">
        <v>43695</v>
      </c>
      <c r="D474" s="67">
        <v>2019146759</v>
      </c>
      <c r="E474" s="568">
        <v>43695</v>
      </c>
      <c r="G474" s="615" t="s">
        <v>351</v>
      </c>
      <c r="H474" s="623" t="s">
        <v>245</v>
      </c>
    </row>
    <row r="475" spans="2:8">
      <c r="B475" s="595" t="s">
        <v>1114</v>
      </c>
      <c r="C475" s="604">
        <v>43696</v>
      </c>
      <c r="D475" s="603">
        <v>2019146887</v>
      </c>
      <c r="E475" s="604">
        <v>43703</v>
      </c>
      <c r="F475" s="603"/>
      <c r="G475" s="609" t="s">
        <v>351</v>
      </c>
      <c r="H475" s="602" t="s">
        <v>275</v>
      </c>
    </row>
    <row r="476" spans="2:8">
      <c r="B476" s="597" t="s">
        <v>1119</v>
      </c>
      <c r="C476" s="605">
        <v>43698</v>
      </c>
      <c r="D476" s="600">
        <v>2019147324</v>
      </c>
      <c r="E476" s="605">
        <v>43705</v>
      </c>
      <c r="F476" s="600"/>
      <c r="G476" s="612" t="s">
        <v>351</v>
      </c>
      <c r="H476" s="599" t="s">
        <v>245</v>
      </c>
    </row>
    <row r="477" spans="2:8">
      <c r="B477" s="353" t="s">
        <v>1152</v>
      </c>
      <c r="C477" s="568">
        <v>43698</v>
      </c>
      <c r="D477" s="67">
        <v>2019147557</v>
      </c>
      <c r="E477" s="568">
        <v>43699</v>
      </c>
      <c r="G477" s="615" t="s">
        <v>351</v>
      </c>
      <c r="H477" s="67" t="s">
        <v>275</v>
      </c>
    </row>
    <row r="478" spans="2:8">
      <c r="B478" s="595" t="s">
        <v>1137</v>
      </c>
      <c r="C478" s="604">
        <v>43701</v>
      </c>
      <c r="D478" s="603">
        <v>2019147940</v>
      </c>
      <c r="E478" s="604">
        <v>43705</v>
      </c>
      <c r="F478" s="603"/>
      <c r="G478" s="609"/>
      <c r="H478" s="603" t="s">
        <v>275</v>
      </c>
    </row>
    <row r="479" spans="2:8">
      <c r="B479" s="619" t="s">
        <v>1151</v>
      </c>
      <c r="C479" s="620">
        <v>43702</v>
      </c>
      <c r="D479" s="621">
        <v>2019148105</v>
      </c>
      <c r="E479" s="620">
        <v>43703</v>
      </c>
      <c r="F479" s="621"/>
      <c r="G479" s="622" t="s">
        <v>351</v>
      </c>
      <c r="H479" s="621" t="s">
        <v>275</v>
      </c>
    </row>
    <row r="480" spans="2:8">
      <c r="B480" s="353" t="s">
        <v>1153</v>
      </c>
      <c r="C480" s="604">
        <v>43703</v>
      </c>
      <c r="D480" s="67">
        <v>2019148345</v>
      </c>
      <c r="E480" s="568">
        <v>43711</v>
      </c>
      <c r="H480" s="599" t="s">
        <v>245</v>
      </c>
    </row>
    <row r="481" spans="2:8">
      <c r="B481" s="353" t="s">
        <v>1154</v>
      </c>
      <c r="C481" s="604">
        <v>43703</v>
      </c>
      <c r="D481" s="67">
        <v>2019148349</v>
      </c>
      <c r="E481" s="568">
        <v>43711</v>
      </c>
      <c r="H481" s="599" t="s">
        <v>245</v>
      </c>
    </row>
    <row r="482" spans="2:8">
      <c r="B482" s="353" t="s">
        <v>1155</v>
      </c>
      <c r="C482" s="604">
        <v>43705</v>
      </c>
      <c r="D482" s="67">
        <v>2019148756</v>
      </c>
      <c r="E482" s="568">
        <v>43713</v>
      </c>
      <c r="H482" s="621" t="s">
        <v>275</v>
      </c>
    </row>
    <row r="483" spans="2:8">
      <c r="B483" s="595" t="s">
        <v>1163</v>
      </c>
      <c r="C483" s="604">
        <v>43707</v>
      </c>
      <c r="D483" s="603">
        <v>2019149072</v>
      </c>
      <c r="E483" s="604">
        <v>43713</v>
      </c>
      <c r="F483" s="603"/>
      <c r="G483" s="603"/>
      <c r="H483" s="603" t="s">
        <v>275</v>
      </c>
    </row>
    <row r="484" spans="2:8">
      <c r="B484" s="596" t="s">
        <v>1166</v>
      </c>
      <c r="C484" s="606">
        <v>43708</v>
      </c>
      <c r="D484" s="607">
        <v>2019149305</v>
      </c>
      <c r="E484" s="606">
        <v>43710</v>
      </c>
      <c r="F484" s="607"/>
      <c r="G484" s="607"/>
      <c r="H484" s="607" t="s">
        <v>242</v>
      </c>
    </row>
    <row r="485" spans="2:8">
      <c r="B485" s="353" t="s">
        <v>1167</v>
      </c>
      <c r="C485" s="568">
        <v>43708</v>
      </c>
      <c r="D485" s="67">
        <v>2019149307</v>
      </c>
      <c r="E485" s="568">
        <v>43710</v>
      </c>
      <c r="G485" s="622" t="s">
        <v>351</v>
      </c>
      <c r="H485" s="67" t="s">
        <v>275</v>
      </c>
    </row>
    <row r="486" spans="2:8">
      <c r="B486" s="792" t="s">
        <v>1168</v>
      </c>
      <c r="C486" s="568">
        <v>43708</v>
      </c>
      <c r="D486" s="792">
        <v>2019149306</v>
      </c>
      <c r="E486" s="568">
        <v>43710</v>
      </c>
      <c r="G486" s="622" t="s">
        <v>351</v>
      </c>
      <c r="H486" s="67" t="s">
        <v>275</v>
      </c>
    </row>
    <row r="487" spans="2:8">
      <c r="B487" s="888" t="s">
        <v>1169</v>
      </c>
      <c r="C487" s="889">
        <v>43709</v>
      </c>
      <c r="D487" s="754">
        <v>2019149467</v>
      </c>
      <c r="E487" s="889">
        <v>43721</v>
      </c>
      <c r="F487" s="754"/>
      <c r="G487" s="622" t="s">
        <v>351</v>
      </c>
      <c r="H487" s="754" t="s">
        <v>245</v>
      </c>
    </row>
    <row r="488" spans="2:8">
      <c r="B488" s="597" t="s">
        <v>1170</v>
      </c>
      <c r="C488" s="864">
        <v>43709</v>
      </c>
      <c r="D488" s="600">
        <v>2019149468</v>
      </c>
      <c r="E488" s="864">
        <v>43714</v>
      </c>
      <c r="G488" s="622" t="s">
        <v>351</v>
      </c>
      <c r="H488" s="865" t="s">
        <v>245</v>
      </c>
    </row>
    <row r="489" spans="2:8">
      <c r="B489" s="597" t="s">
        <v>1188</v>
      </c>
      <c r="C489" s="605">
        <v>43710</v>
      </c>
      <c r="D489" s="600">
        <v>2019149807</v>
      </c>
      <c r="E489" s="605">
        <v>43717</v>
      </c>
      <c r="F489" s="600"/>
      <c r="G489" s="600"/>
      <c r="H489" s="599" t="s">
        <v>245</v>
      </c>
    </row>
    <row r="490" spans="2:8">
      <c r="B490" s="595" t="s">
        <v>1022</v>
      </c>
      <c r="C490" s="604">
        <v>43711</v>
      </c>
      <c r="D490" s="603">
        <v>2019149980</v>
      </c>
      <c r="E490" s="604">
        <v>43713</v>
      </c>
      <c r="F490" s="603"/>
      <c r="G490" s="603"/>
      <c r="H490" s="603" t="s">
        <v>275</v>
      </c>
    </row>
    <row r="491" spans="2:8">
      <c r="B491" s="595" t="s">
        <v>1190</v>
      </c>
      <c r="C491" s="604">
        <v>43714</v>
      </c>
      <c r="D491" s="603">
        <v>2019150418</v>
      </c>
      <c r="E491" s="604">
        <v>43656</v>
      </c>
      <c r="F491" s="603"/>
      <c r="G491" s="622" t="s">
        <v>351</v>
      </c>
      <c r="H491" s="603" t="s">
        <v>275</v>
      </c>
    </row>
    <row r="492" spans="2:8">
      <c r="B492" s="595" t="s">
        <v>1191</v>
      </c>
      <c r="C492" s="604">
        <v>43714</v>
      </c>
      <c r="D492" s="603">
        <v>2019150413</v>
      </c>
      <c r="E492" s="604">
        <v>43721</v>
      </c>
      <c r="F492" s="603"/>
      <c r="G492" s="622" t="s">
        <v>351</v>
      </c>
      <c r="H492" s="603" t="s">
        <v>275</v>
      </c>
    </row>
    <row r="493" spans="2:8">
      <c r="B493" s="595" t="s">
        <v>1192</v>
      </c>
      <c r="C493" s="604">
        <v>43713</v>
      </c>
      <c r="D493" s="603">
        <v>2019150464</v>
      </c>
      <c r="E493" s="604">
        <v>43714</v>
      </c>
      <c r="F493" s="603"/>
      <c r="G493" s="603"/>
      <c r="H493" s="602" t="s">
        <v>275</v>
      </c>
    </row>
    <row r="494" spans="2:8">
      <c r="B494" s="595" t="s">
        <v>1193</v>
      </c>
      <c r="C494" s="604">
        <v>43713</v>
      </c>
      <c r="D494" s="603">
        <v>2019150468</v>
      </c>
      <c r="E494" s="604">
        <v>43715</v>
      </c>
      <c r="F494" s="603"/>
      <c r="G494" s="603"/>
      <c r="H494" s="602" t="s">
        <v>275</v>
      </c>
    </row>
    <row r="495" spans="2:8">
      <c r="B495" s="595" t="s">
        <v>1194</v>
      </c>
      <c r="C495" s="604">
        <v>43714</v>
      </c>
      <c r="D495" s="603">
        <v>2019150489</v>
      </c>
      <c r="E495" s="604">
        <v>43716</v>
      </c>
      <c r="F495" s="603"/>
      <c r="G495" s="603"/>
      <c r="H495" s="602" t="s">
        <v>275</v>
      </c>
    </row>
    <row r="496" spans="2:8">
      <c r="B496" s="353" t="s">
        <v>1198</v>
      </c>
      <c r="C496" s="568">
        <v>43715</v>
      </c>
      <c r="D496" s="67">
        <v>2019150744</v>
      </c>
      <c r="E496" s="568">
        <v>43722</v>
      </c>
      <c r="G496" s="622" t="s">
        <v>351</v>
      </c>
      <c r="H496" s="602" t="s">
        <v>275</v>
      </c>
    </row>
    <row r="497" spans="2:8">
      <c r="B497" s="353" t="s">
        <v>1199</v>
      </c>
      <c r="C497" s="568">
        <v>43715</v>
      </c>
      <c r="D497" s="67">
        <v>2019150833</v>
      </c>
      <c r="E497" s="568">
        <v>43715</v>
      </c>
      <c r="G497" s="622" t="s">
        <v>351</v>
      </c>
      <c r="H497" s="602" t="s">
        <v>245</v>
      </c>
    </row>
    <row r="498" spans="2:8">
      <c r="B498" s="353" t="s">
        <v>1216</v>
      </c>
      <c r="C498" s="568">
        <v>43718</v>
      </c>
      <c r="D498" s="67">
        <v>2019151311</v>
      </c>
      <c r="E498" s="568">
        <v>43719</v>
      </c>
      <c r="G498" s="622" t="s">
        <v>351</v>
      </c>
      <c r="H498" s="602" t="s">
        <v>242</v>
      </c>
    </row>
    <row r="499" spans="2:8">
      <c r="B499" s="353" t="s">
        <v>1217</v>
      </c>
      <c r="C499" s="568">
        <v>43718</v>
      </c>
      <c r="D499" s="67">
        <v>2019151346</v>
      </c>
      <c r="E499" s="568">
        <v>43719</v>
      </c>
      <c r="H499" s="602" t="s">
        <v>275</v>
      </c>
    </row>
    <row r="500" spans="2:8">
      <c r="B500" s="353" t="s">
        <v>1218</v>
      </c>
      <c r="C500" s="568">
        <v>43718</v>
      </c>
      <c r="D500" s="67">
        <v>2019151363</v>
      </c>
      <c r="E500" s="568">
        <v>43718</v>
      </c>
      <c r="G500" s="622" t="s">
        <v>351</v>
      </c>
      <c r="H500" s="602" t="s">
        <v>245</v>
      </c>
    </row>
    <row r="501" spans="2:8">
      <c r="B501" s="597" t="s">
        <v>1222</v>
      </c>
      <c r="C501" s="605">
        <v>43720</v>
      </c>
      <c r="D501" s="600">
        <v>2019151839</v>
      </c>
      <c r="E501" s="605">
        <v>43722</v>
      </c>
      <c r="F501" s="600"/>
      <c r="G501" s="600"/>
      <c r="H501" s="599" t="s">
        <v>245</v>
      </c>
    </row>
    <row r="502" spans="2:8">
      <c r="B502" s="595" t="s">
        <v>1223</v>
      </c>
      <c r="C502" s="604">
        <v>43720</v>
      </c>
      <c r="D502" s="602">
        <v>2019151840</v>
      </c>
      <c r="E502" s="604">
        <v>43722</v>
      </c>
      <c r="G502" s="622" t="s">
        <v>351</v>
      </c>
      <c r="H502" s="602" t="s">
        <v>275</v>
      </c>
    </row>
    <row r="503" spans="2:8">
      <c r="B503" s="595" t="s">
        <v>1224</v>
      </c>
      <c r="C503" s="604">
        <v>43720</v>
      </c>
      <c r="D503" s="603">
        <v>2019151963</v>
      </c>
      <c r="E503" s="604">
        <v>43722</v>
      </c>
      <c r="H503" s="602" t="s">
        <v>275</v>
      </c>
    </row>
    <row r="504" spans="2:8">
      <c r="B504" s="633" t="s">
        <v>1225</v>
      </c>
      <c r="C504" s="637">
        <v>43721</v>
      </c>
      <c r="D504" s="634">
        <v>2019152144</v>
      </c>
      <c r="E504" s="637">
        <v>43722</v>
      </c>
      <c r="F504" s="634"/>
      <c r="G504" s="613" t="s">
        <v>351</v>
      </c>
      <c r="H504" s="635" t="s">
        <v>242</v>
      </c>
    </row>
    <row r="505" spans="2:8">
      <c r="B505" s="597" t="s">
        <v>1230</v>
      </c>
      <c r="C505" s="605">
        <v>43723</v>
      </c>
      <c r="D505" s="600">
        <v>2019152221</v>
      </c>
      <c r="E505" s="605">
        <v>43724</v>
      </c>
      <c r="F505" s="600"/>
      <c r="G505" s="600"/>
      <c r="H505" s="599" t="s">
        <v>245</v>
      </c>
    </row>
    <row r="506" spans="2:8">
      <c r="B506" s="597" t="s">
        <v>1227</v>
      </c>
      <c r="C506" s="605">
        <v>43721</v>
      </c>
      <c r="D506" s="600">
        <v>2019152222</v>
      </c>
      <c r="E506" s="605">
        <v>43721</v>
      </c>
      <c r="F506" s="600"/>
      <c r="G506" s="622" t="s">
        <v>351</v>
      </c>
      <c r="H506" s="599" t="s">
        <v>245</v>
      </c>
    </row>
    <row r="507" spans="2:8">
      <c r="B507" s="597" t="s">
        <v>1228</v>
      </c>
      <c r="C507" s="605">
        <v>43723</v>
      </c>
      <c r="D507" s="600">
        <v>2019152223</v>
      </c>
      <c r="E507" s="605">
        <v>43723</v>
      </c>
      <c r="F507" s="600"/>
      <c r="G507" s="600"/>
      <c r="H507" s="599" t="s">
        <v>245</v>
      </c>
    </row>
    <row r="508" spans="2:8">
      <c r="B508" s="595" t="s">
        <v>1229</v>
      </c>
      <c r="C508" s="604">
        <v>43721</v>
      </c>
      <c r="D508" s="603">
        <v>2019152272</v>
      </c>
      <c r="E508" s="604">
        <v>43728</v>
      </c>
      <c r="F508" s="603"/>
      <c r="G508" s="603"/>
      <c r="H508" s="602" t="s">
        <v>275</v>
      </c>
    </row>
    <row r="509" spans="2:8">
      <c r="B509" s="595" t="s">
        <v>1231</v>
      </c>
      <c r="C509" s="604">
        <v>43721</v>
      </c>
      <c r="D509" s="603">
        <v>2019152276</v>
      </c>
      <c r="E509" s="604">
        <v>43728</v>
      </c>
      <c r="G509" s="622" t="s">
        <v>351</v>
      </c>
      <c r="H509" s="602" t="s">
        <v>275</v>
      </c>
    </row>
    <row r="510" spans="2:8">
      <c r="B510" s="595" t="s">
        <v>1232</v>
      </c>
      <c r="C510" s="604">
        <v>43721</v>
      </c>
      <c r="D510" s="603">
        <v>2019152278</v>
      </c>
      <c r="E510" s="604">
        <v>43729</v>
      </c>
      <c r="F510" s="603"/>
      <c r="G510" s="622" t="s">
        <v>351</v>
      </c>
      <c r="H510" s="602" t="s">
        <v>275</v>
      </c>
    </row>
    <row r="511" spans="2:8">
      <c r="B511" s="597" t="s">
        <v>1233</v>
      </c>
      <c r="C511" s="605">
        <v>43722</v>
      </c>
      <c r="D511" s="600">
        <v>2019152280</v>
      </c>
      <c r="E511" s="605">
        <v>43729</v>
      </c>
      <c r="F511" s="600"/>
      <c r="G511" s="600"/>
      <c r="H511" s="599" t="s">
        <v>245</v>
      </c>
    </row>
    <row r="512" spans="2:8">
      <c r="B512" s="597" t="s">
        <v>1235</v>
      </c>
      <c r="C512" s="605">
        <v>43723</v>
      </c>
      <c r="D512" s="600">
        <v>2019152469</v>
      </c>
      <c r="E512" s="605">
        <v>43726</v>
      </c>
      <c r="F512" s="600"/>
      <c r="G512" s="600"/>
      <c r="H512" s="599" t="s">
        <v>245</v>
      </c>
    </row>
    <row r="513" spans="2:8">
      <c r="B513" s="597" t="s">
        <v>1236</v>
      </c>
      <c r="C513" s="605">
        <v>43723</v>
      </c>
      <c r="D513" s="600">
        <v>2019152470</v>
      </c>
      <c r="E513" s="605">
        <v>43726</v>
      </c>
      <c r="G513" s="622" t="s">
        <v>351</v>
      </c>
      <c r="H513" s="599" t="s">
        <v>245</v>
      </c>
    </row>
    <row r="514" spans="2:8">
      <c r="B514" s="597" t="s">
        <v>1237</v>
      </c>
      <c r="C514" s="605">
        <v>43723</v>
      </c>
      <c r="D514" s="600">
        <v>2019152472</v>
      </c>
      <c r="E514" s="605">
        <v>43730</v>
      </c>
      <c r="F514" s="600"/>
      <c r="G514" s="622" t="s">
        <v>351</v>
      </c>
      <c r="H514" s="599" t="s">
        <v>245</v>
      </c>
    </row>
    <row r="515" spans="2:8">
      <c r="B515" s="596" t="s">
        <v>1238</v>
      </c>
      <c r="C515" s="606">
        <v>43724</v>
      </c>
      <c r="D515" s="607">
        <v>2019152712</v>
      </c>
      <c r="E515" s="606">
        <v>43731</v>
      </c>
      <c r="F515" s="607"/>
      <c r="G515" s="607"/>
      <c r="H515" s="608" t="s">
        <v>242</v>
      </c>
    </row>
    <row r="516" spans="2:8">
      <c r="B516" s="596" t="s">
        <v>1249</v>
      </c>
      <c r="C516" s="606">
        <v>43725</v>
      </c>
      <c r="D516" s="607">
        <v>2019153201</v>
      </c>
      <c r="E516" s="606">
        <v>43728</v>
      </c>
      <c r="F516" s="607"/>
      <c r="G516" s="607" t="s">
        <v>351</v>
      </c>
      <c r="H516" s="608" t="s">
        <v>242</v>
      </c>
    </row>
    <row r="517" spans="2:8">
      <c r="B517" s="595" t="s">
        <v>1250</v>
      </c>
      <c r="C517" s="604">
        <v>43726</v>
      </c>
      <c r="D517" s="603">
        <v>2019153276</v>
      </c>
      <c r="E517" s="604">
        <v>43732</v>
      </c>
      <c r="F517" s="603"/>
      <c r="G517" s="603"/>
      <c r="H517" s="602" t="s">
        <v>275</v>
      </c>
    </row>
    <row r="518" spans="2:8">
      <c r="B518" s="595" t="s">
        <v>1251</v>
      </c>
      <c r="C518" s="604">
        <v>43726</v>
      </c>
      <c r="D518" s="603">
        <v>2019153281</v>
      </c>
      <c r="E518" s="604">
        <v>43732</v>
      </c>
      <c r="F518" s="603"/>
      <c r="G518" s="603"/>
      <c r="H518" s="602" t="s">
        <v>275</v>
      </c>
    </row>
    <row r="519" spans="2:8">
      <c r="B519" s="597" t="s">
        <v>1252</v>
      </c>
      <c r="C519" s="605">
        <v>43726</v>
      </c>
      <c r="D519" s="600">
        <v>2019153285</v>
      </c>
      <c r="E519" s="605">
        <v>43728</v>
      </c>
      <c r="F519" s="600"/>
      <c r="G519" s="600"/>
      <c r="H519" s="599" t="s">
        <v>245</v>
      </c>
    </row>
    <row r="520" spans="2:8">
      <c r="B520" s="596" t="s">
        <v>1253</v>
      </c>
      <c r="C520" s="606">
        <v>43727</v>
      </c>
      <c r="D520" s="607">
        <v>2019153417</v>
      </c>
      <c r="E520" s="606">
        <v>43728</v>
      </c>
      <c r="F520" s="607"/>
      <c r="G520" s="610" t="s">
        <v>351</v>
      </c>
      <c r="H520" s="607" t="s">
        <v>245</v>
      </c>
    </row>
    <row r="521" spans="2:8">
      <c r="B521" s="596" t="s">
        <v>1254</v>
      </c>
      <c r="C521" s="606">
        <v>43728</v>
      </c>
      <c r="D521" s="607">
        <v>2019153643</v>
      </c>
      <c r="E521" s="606">
        <v>43735</v>
      </c>
      <c r="F521" s="607"/>
      <c r="G521" s="607"/>
      <c r="H521" s="607" t="s">
        <v>245</v>
      </c>
    </row>
    <row r="522" spans="2:8">
      <c r="B522" s="596" t="s">
        <v>1255</v>
      </c>
      <c r="C522" s="606">
        <v>43728</v>
      </c>
      <c r="D522" s="607">
        <v>2019153646</v>
      </c>
      <c r="E522" s="606">
        <v>43735</v>
      </c>
      <c r="F522" s="607"/>
      <c r="G522" s="607"/>
      <c r="H522" s="607" t="s">
        <v>245</v>
      </c>
    </row>
    <row r="523" spans="2:8">
      <c r="B523" s="596" t="s">
        <v>1262</v>
      </c>
      <c r="C523" s="606">
        <v>43727</v>
      </c>
      <c r="D523" s="607">
        <v>2019153659</v>
      </c>
      <c r="E523" s="606">
        <v>43734</v>
      </c>
      <c r="F523" s="607"/>
      <c r="G523" s="610" t="s">
        <v>351</v>
      </c>
      <c r="H523" s="608" t="s">
        <v>242</v>
      </c>
    </row>
    <row r="524" spans="2:8">
      <c r="B524" s="597" t="s">
        <v>1263</v>
      </c>
      <c r="C524" s="605">
        <v>43729</v>
      </c>
      <c r="D524" s="600">
        <v>2019153909</v>
      </c>
      <c r="E524" s="605">
        <v>43732</v>
      </c>
      <c r="F524" s="600"/>
      <c r="G524" s="600"/>
      <c r="H524" s="600" t="s">
        <v>245</v>
      </c>
    </row>
    <row r="525" spans="2:8">
      <c r="B525" s="619" t="s">
        <v>1264</v>
      </c>
      <c r="C525" s="620">
        <v>43730</v>
      </c>
      <c r="D525" s="621">
        <v>2019153960</v>
      </c>
      <c r="E525" s="620">
        <v>43737</v>
      </c>
      <c r="F525" s="621"/>
      <c r="G525" s="622" t="s">
        <v>351</v>
      </c>
      <c r="H525" s="623" t="s">
        <v>275</v>
      </c>
    </row>
    <row r="526" spans="2:8">
      <c r="B526" s="619" t="s">
        <v>1272</v>
      </c>
      <c r="C526" s="620">
        <v>43731</v>
      </c>
      <c r="D526" s="621">
        <v>2019154177</v>
      </c>
      <c r="E526" s="620">
        <v>43738</v>
      </c>
      <c r="F526" s="621"/>
      <c r="G526" s="622" t="s">
        <v>351</v>
      </c>
      <c r="H526" s="623" t="s">
        <v>242</v>
      </c>
    </row>
    <row r="527" spans="2:8">
      <c r="B527" s="596" t="s">
        <v>1275</v>
      </c>
      <c r="C527" s="606">
        <v>43732</v>
      </c>
      <c r="D527" s="607">
        <v>2019154596</v>
      </c>
      <c r="E527" s="606">
        <v>43733</v>
      </c>
      <c r="F527" s="607"/>
      <c r="G527" s="607"/>
      <c r="H527" s="608" t="s">
        <v>245</v>
      </c>
    </row>
    <row r="528" spans="2:8">
      <c r="B528" s="596" t="s">
        <v>1276</v>
      </c>
      <c r="C528" s="606">
        <v>43732</v>
      </c>
      <c r="D528" s="607">
        <v>2019154598</v>
      </c>
      <c r="E528" s="606">
        <v>43734</v>
      </c>
      <c r="F528" s="607"/>
      <c r="G528" s="607"/>
      <c r="H528" s="608" t="s">
        <v>245</v>
      </c>
    </row>
    <row r="529" spans="2:8">
      <c r="B529" s="596" t="s">
        <v>1277</v>
      </c>
      <c r="C529" s="606">
        <v>43732</v>
      </c>
      <c r="D529" s="607">
        <v>2019154600</v>
      </c>
      <c r="E529" s="606">
        <v>43734</v>
      </c>
      <c r="F529" s="607"/>
      <c r="G529" s="607"/>
      <c r="H529" s="608" t="s">
        <v>245</v>
      </c>
    </row>
    <row r="530" spans="2:8">
      <c r="B530" s="596" t="s">
        <v>1278</v>
      </c>
      <c r="C530" s="606">
        <v>43732</v>
      </c>
      <c r="D530" s="607">
        <v>2019154697</v>
      </c>
      <c r="E530" s="606">
        <v>43735</v>
      </c>
      <c r="F530" s="607"/>
      <c r="G530" s="607"/>
      <c r="H530" s="608" t="s">
        <v>245</v>
      </c>
    </row>
    <row r="531" spans="2:8">
      <c r="B531" s="596" t="s">
        <v>1288</v>
      </c>
      <c r="C531" s="606">
        <v>43734</v>
      </c>
      <c r="D531" s="607">
        <v>2019155188</v>
      </c>
      <c r="E531" s="606">
        <v>43735</v>
      </c>
      <c r="F531" s="607"/>
      <c r="G531" s="607"/>
      <c r="H531" s="608" t="s">
        <v>245</v>
      </c>
    </row>
    <row r="532" spans="2:8">
      <c r="B532" s="611" t="s">
        <v>1289</v>
      </c>
      <c r="C532" s="606">
        <v>43735</v>
      </c>
      <c r="D532" s="607">
        <v>2019155243</v>
      </c>
      <c r="E532" s="606">
        <v>43738</v>
      </c>
      <c r="F532" s="607"/>
      <c r="G532" s="607"/>
      <c r="H532" s="608" t="s">
        <v>245</v>
      </c>
    </row>
    <row r="533" spans="2:8">
      <c r="B533" s="596" t="s">
        <v>1294</v>
      </c>
      <c r="C533" s="606">
        <v>43737</v>
      </c>
      <c r="D533" s="607">
        <v>2019155633</v>
      </c>
      <c r="E533" s="606">
        <v>43742</v>
      </c>
      <c r="F533" s="607"/>
      <c r="G533" s="607"/>
      <c r="H533" s="608" t="s">
        <v>245</v>
      </c>
    </row>
    <row r="534" spans="2:8">
      <c r="B534" s="595" t="s">
        <v>1300</v>
      </c>
      <c r="C534" s="604">
        <v>43745</v>
      </c>
      <c r="D534" s="603">
        <v>2019155726</v>
      </c>
      <c r="E534" s="604">
        <v>43748</v>
      </c>
      <c r="F534" s="603"/>
      <c r="G534" s="603"/>
      <c r="H534" s="603" t="s">
        <v>275</v>
      </c>
    </row>
    <row r="535" spans="2:8">
      <c r="B535" s="595" t="s">
        <v>1301</v>
      </c>
      <c r="C535" s="604">
        <v>43745</v>
      </c>
      <c r="D535" s="603">
        <v>2019155727</v>
      </c>
      <c r="E535" s="604">
        <v>43748</v>
      </c>
      <c r="F535" s="603"/>
      <c r="G535" s="603"/>
      <c r="H535" s="603" t="s">
        <v>275</v>
      </c>
    </row>
    <row r="536" spans="2:8">
      <c r="B536" s="595" t="s">
        <v>1303</v>
      </c>
      <c r="C536" s="939">
        <v>43740</v>
      </c>
      <c r="D536" s="940">
        <v>2019156403</v>
      </c>
      <c r="E536" s="939">
        <v>43745</v>
      </c>
      <c r="F536" s="940"/>
      <c r="G536" s="940"/>
      <c r="H536" s="940" t="s">
        <v>275</v>
      </c>
    </row>
    <row r="537" spans="2:8">
      <c r="B537" s="595" t="s">
        <v>1305</v>
      </c>
      <c r="C537" s="939">
        <v>43741</v>
      </c>
      <c r="D537" s="603">
        <v>2019156583</v>
      </c>
      <c r="E537" s="939">
        <v>43745</v>
      </c>
      <c r="F537" s="603"/>
      <c r="G537" s="603"/>
      <c r="H537" s="602" t="s">
        <v>275</v>
      </c>
    </row>
    <row r="538" spans="2:8">
      <c r="B538" s="595" t="s">
        <v>1306</v>
      </c>
      <c r="C538" s="939">
        <v>43741</v>
      </c>
      <c r="D538" s="603">
        <v>2019156637</v>
      </c>
      <c r="E538" s="939">
        <v>43744</v>
      </c>
      <c r="F538" s="603"/>
      <c r="G538" s="603"/>
      <c r="H538" s="602" t="s">
        <v>275</v>
      </c>
    </row>
    <row r="539" spans="2:8">
      <c r="B539" s="595" t="s">
        <v>1307</v>
      </c>
      <c r="C539" s="939">
        <v>43741</v>
      </c>
      <c r="D539" s="603">
        <v>2019156690</v>
      </c>
      <c r="E539" s="939">
        <v>43743</v>
      </c>
      <c r="F539" s="603"/>
      <c r="G539" s="603"/>
      <c r="H539" s="602" t="s">
        <v>275</v>
      </c>
    </row>
    <row r="540" spans="2:8">
      <c r="B540" s="595" t="s">
        <v>1309</v>
      </c>
      <c r="C540" s="604">
        <v>43742</v>
      </c>
      <c r="D540" s="603">
        <v>2019156953</v>
      </c>
      <c r="E540" s="604">
        <v>43747</v>
      </c>
      <c r="F540" s="603"/>
      <c r="G540" s="603"/>
      <c r="H540" s="602" t="s">
        <v>275</v>
      </c>
    </row>
    <row r="541" spans="2:8">
      <c r="B541" s="619" t="s">
        <v>1310</v>
      </c>
      <c r="C541" s="620">
        <v>43742</v>
      </c>
      <c r="D541" s="621">
        <v>2019157019</v>
      </c>
      <c r="E541" s="620">
        <v>43745</v>
      </c>
      <c r="F541" s="621"/>
      <c r="G541" s="622" t="s">
        <v>351</v>
      </c>
      <c r="H541" s="623" t="s">
        <v>275</v>
      </c>
    </row>
    <row r="542" spans="2:8">
      <c r="B542" s="595" t="s">
        <v>1311</v>
      </c>
      <c r="C542" s="604">
        <v>43744</v>
      </c>
      <c r="D542" s="603">
        <v>2019157343</v>
      </c>
      <c r="E542" s="604">
        <v>43749</v>
      </c>
      <c r="F542" s="603"/>
      <c r="G542" s="603"/>
      <c r="H542" s="602" t="s">
        <v>275</v>
      </c>
    </row>
    <row r="543" spans="2:8">
      <c r="B543" s="596" t="s">
        <v>1312</v>
      </c>
      <c r="C543" s="606">
        <v>43745</v>
      </c>
      <c r="D543" s="607">
        <v>2019157601</v>
      </c>
      <c r="E543" s="606">
        <v>43752</v>
      </c>
      <c r="F543" s="607"/>
      <c r="G543" s="607"/>
      <c r="H543" s="608" t="s">
        <v>242</v>
      </c>
    </row>
    <row r="544" spans="2:8">
      <c r="B544" s="595" t="s">
        <v>1317</v>
      </c>
      <c r="C544" s="604">
        <v>43745</v>
      </c>
      <c r="D544" s="603">
        <v>2019157686</v>
      </c>
      <c r="E544" s="604">
        <v>43748</v>
      </c>
      <c r="F544" s="603"/>
      <c r="G544" s="603"/>
      <c r="H544" s="602" t="s">
        <v>275</v>
      </c>
    </row>
    <row r="545" spans="2:8">
      <c r="B545" s="597" t="s">
        <v>1319</v>
      </c>
      <c r="C545" s="605">
        <v>43745</v>
      </c>
      <c r="D545" s="600">
        <v>2019157693</v>
      </c>
      <c r="E545" s="605">
        <v>43748</v>
      </c>
      <c r="F545" s="600"/>
      <c r="G545" s="600"/>
      <c r="H545" s="599" t="s">
        <v>245</v>
      </c>
    </row>
    <row r="546" spans="2:8">
      <c r="B546" s="596" t="s">
        <v>1320</v>
      </c>
      <c r="C546" s="606">
        <v>43746</v>
      </c>
      <c r="D546" s="607">
        <v>2019157781</v>
      </c>
      <c r="E546" s="606">
        <v>43749</v>
      </c>
      <c r="F546" s="607"/>
      <c r="G546" s="607"/>
      <c r="H546" s="607" t="s">
        <v>242</v>
      </c>
    </row>
    <row r="547" spans="2:8">
      <c r="B547" s="595" t="s">
        <v>1321</v>
      </c>
      <c r="C547" s="604">
        <v>43746</v>
      </c>
      <c r="D547" s="603">
        <v>2019157782</v>
      </c>
      <c r="E547" s="604">
        <v>43751</v>
      </c>
      <c r="F547" s="603"/>
      <c r="G547" s="603"/>
      <c r="H547" s="603" t="s">
        <v>275</v>
      </c>
    </row>
    <row r="548" spans="2:8">
      <c r="B548" s="597" t="s">
        <v>1322</v>
      </c>
      <c r="C548" s="605">
        <v>43746</v>
      </c>
      <c r="D548" s="600">
        <v>2019157783</v>
      </c>
      <c r="E548" s="605">
        <v>43750</v>
      </c>
      <c r="F548" s="600"/>
      <c r="G548" s="600"/>
      <c r="H548" s="600" t="s">
        <v>245</v>
      </c>
    </row>
    <row r="549" spans="2:8">
      <c r="B549" s="947" t="s">
        <v>1323</v>
      </c>
      <c r="C549" s="949">
        <v>43747</v>
      </c>
      <c r="D549" s="948">
        <v>2019157909</v>
      </c>
      <c r="E549" s="949">
        <v>43752</v>
      </c>
      <c r="F549" s="948"/>
      <c r="G549" s="948"/>
      <c r="H549" s="948" t="s">
        <v>242</v>
      </c>
    </row>
    <row r="550" spans="2:8">
      <c r="B550" s="595" t="s">
        <v>1329</v>
      </c>
      <c r="C550" s="604">
        <v>43747</v>
      </c>
      <c r="D550" s="603">
        <v>2019158197</v>
      </c>
      <c r="E550" s="604">
        <v>43749</v>
      </c>
      <c r="H550" s="603" t="s">
        <v>275</v>
      </c>
    </row>
    <row r="551" spans="2:8">
      <c r="B551" s="595" t="s">
        <v>1330</v>
      </c>
      <c r="C551" s="604">
        <v>43747</v>
      </c>
      <c r="D551" s="603">
        <v>2019158202</v>
      </c>
      <c r="E551" s="604">
        <v>43749</v>
      </c>
      <c r="H551" s="603" t="s">
        <v>275</v>
      </c>
    </row>
    <row r="552" spans="2:8">
      <c r="B552" s="597" t="s">
        <v>1331</v>
      </c>
      <c r="C552" s="605">
        <v>43747</v>
      </c>
      <c r="D552" s="600">
        <v>2019158231</v>
      </c>
      <c r="E552" s="605">
        <v>43749</v>
      </c>
      <c r="H552" s="600" t="s">
        <v>245</v>
      </c>
    </row>
    <row r="553" spans="2:8">
      <c r="B553" s="595" t="s">
        <v>1339</v>
      </c>
      <c r="C553" s="604">
        <v>43750</v>
      </c>
      <c r="D553" s="603">
        <v>2019158561</v>
      </c>
      <c r="E553" s="604">
        <v>43757</v>
      </c>
      <c r="H553" s="603" t="s">
        <v>275</v>
      </c>
    </row>
    <row r="554" spans="2:8">
      <c r="B554" s="595" t="s">
        <v>1334</v>
      </c>
      <c r="C554" s="604">
        <v>43750</v>
      </c>
      <c r="D554" s="603">
        <v>2019158787</v>
      </c>
      <c r="E554" s="604">
        <v>43752</v>
      </c>
      <c r="F554" s="603"/>
      <c r="G554" s="603"/>
      <c r="H554" s="603" t="s">
        <v>275</v>
      </c>
    </row>
    <row r="555" spans="2:8">
      <c r="B555" s="619" t="s">
        <v>1335</v>
      </c>
      <c r="C555" s="620">
        <v>43750</v>
      </c>
      <c r="D555" s="621">
        <v>2019158791</v>
      </c>
      <c r="E555" s="620">
        <v>43752</v>
      </c>
      <c r="F555" s="621"/>
      <c r="G555" s="622" t="s">
        <v>351</v>
      </c>
      <c r="H555" s="621" t="s">
        <v>275</v>
      </c>
    </row>
    <row r="556" spans="2:8">
      <c r="B556" s="595" t="s">
        <v>1340</v>
      </c>
      <c r="C556" s="604">
        <v>43751</v>
      </c>
      <c r="D556" s="603">
        <v>2019158960</v>
      </c>
      <c r="E556" s="604">
        <v>43755</v>
      </c>
      <c r="F556" s="603"/>
      <c r="G556" s="603"/>
      <c r="H556" s="602" t="s">
        <v>275</v>
      </c>
    </row>
    <row r="557" spans="2:8">
      <c r="B557" s="595" t="s">
        <v>1341</v>
      </c>
      <c r="C557" s="604">
        <v>43751</v>
      </c>
      <c r="D557" s="603">
        <v>2019158962</v>
      </c>
      <c r="E557" s="604">
        <v>43756</v>
      </c>
      <c r="F557" s="603"/>
      <c r="G557" s="603"/>
      <c r="H557" s="602" t="s">
        <v>275</v>
      </c>
    </row>
    <row r="558" spans="2:8">
      <c r="B558" s="597" t="s">
        <v>1342</v>
      </c>
      <c r="C558" s="605">
        <v>43751</v>
      </c>
      <c r="D558" s="600">
        <v>2019158997</v>
      </c>
      <c r="E558" s="605">
        <v>43756</v>
      </c>
      <c r="F558" s="600"/>
      <c r="G558" s="600"/>
      <c r="H558" s="599" t="s">
        <v>245</v>
      </c>
    </row>
    <row r="559" spans="2:8">
      <c r="B559" s="596" t="s">
        <v>1345</v>
      </c>
      <c r="C559" s="606">
        <v>43754</v>
      </c>
      <c r="D559" s="607">
        <v>2019159872</v>
      </c>
      <c r="E559" s="606">
        <v>43757</v>
      </c>
      <c r="F559" s="607"/>
      <c r="G559" s="607"/>
      <c r="H559" s="608" t="s">
        <v>242</v>
      </c>
    </row>
    <row r="560" spans="2:8">
      <c r="B560" s="596" t="s">
        <v>1346</v>
      </c>
      <c r="C560" s="606">
        <v>43754</v>
      </c>
      <c r="D560" s="607">
        <v>2019159873</v>
      </c>
      <c r="E560" s="606">
        <v>43757</v>
      </c>
      <c r="F560" s="607"/>
      <c r="G560" s="607"/>
      <c r="H560" s="608" t="s">
        <v>242</v>
      </c>
    </row>
    <row r="561" spans="2:8">
      <c r="B561" s="633" t="s">
        <v>1350</v>
      </c>
      <c r="C561" s="637">
        <v>43755</v>
      </c>
      <c r="D561" s="634">
        <v>2019160160</v>
      </c>
      <c r="E561" s="637">
        <v>43757</v>
      </c>
      <c r="F561" s="634"/>
      <c r="G561" s="613" t="s">
        <v>351</v>
      </c>
      <c r="H561" s="635" t="s">
        <v>275</v>
      </c>
    </row>
    <row r="562" spans="2:8">
      <c r="B562" s="595" t="s">
        <v>1351</v>
      </c>
      <c r="C562" s="604">
        <v>43756</v>
      </c>
      <c r="D562" s="603">
        <v>2019160275</v>
      </c>
      <c r="E562" s="604">
        <v>43762</v>
      </c>
      <c r="F562" s="603"/>
      <c r="G562" s="603"/>
      <c r="H562" s="603" t="s">
        <v>275</v>
      </c>
    </row>
    <row r="563" spans="2:8">
      <c r="B563" s="595" t="s">
        <v>1352</v>
      </c>
      <c r="C563" s="604">
        <v>43756</v>
      </c>
      <c r="D563" s="603">
        <v>2019160278</v>
      </c>
      <c r="E563" s="604">
        <v>43763</v>
      </c>
      <c r="F563" s="603"/>
      <c r="G563" s="603"/>
      <c r="H563" s="603" t="s">
        <v>275</v>
      </c>
    </row>
    <row r="564" spans="2:8">
      <c r="B564" s="595" t="s">
        <v>1363</v>
      </c>
      <c r="C564" s="604">
        <v>43756</v>
      </c>
      <c r="D564" s="603">
        <v>2019160378</v>
      </c>
      <c r="E564" s="604">
        <v>43763</v>
      </c>
      <c r="F564" s="603"/>
      <c r="G564" s="603"/>
      <c r="H564" s="603" t="s">
        <v>275</v>
      </c>
    </row>
    <row r="565" spans="2:8">
      <c r="B565" s="619" t="s">
        <v>1370</v>
      </c>
      <c r="C565" s="620">
        <v>43757</v>
      </c>
      <c r="D565" s="621">
        <v>2019160687</v>
      </c>
      <c r="E565" s="620">
        <v>43764</v>
      </c>
      <c r="F565" s="621"/>
      <c r="G565" s="622" t="s">
        <v>351</v>
      </c>
      <c r="H565" s="623" t="s">
        <v>275</v>
      </c>
    </row>
    <row r="566" spans="2:8">
      <c r="B566" s="958" t="s">
        <v>1371</v>
      </c>
      <c r="C566" s="605">
        <v>43757</v>
      </c>
      <c r="D566" s="600">
        <v>2019160691</v>
      </c>
      <c r="E566" s="605">
        <v>43761</v>
      </c>
      <c r="F566" s="600"/>
      <c r="G566" s="600"/>
      <c r="H566" s="599" t="s">
        <v>245</v>
      </c>
    </row>
    <row r="567" spans="2:8">
      <c r="B567" s="619" t="s">
        <v>1372</v>
      </c>
      <c r="C567" s="620">
        <v>43758</v>
      </c>
      <c r="D567" s="621">
        <v>2019160765</v>
      </c>
      <c r="E567" s="620">
        <v>43761</v>
      </c>
      <c r="F567" s="621"/>
      <c r="G567" s="622" t="s">
        <v>351</v>
      </c>
      <c r="H567" s="623" t="s">
        <v>275</v>
      </c>
    </row>
    <row r="568" spans="2:8">
      <c r="B568" s="619" t="s">
        <v>1398</v>
      </c>
      <c r="C568" s="620">
        <v>43761</v>
      </c>
      <c r="D568" s="621">
        <v>2019161465</v>
      </c>
      <c r="E568" s="620">
        <v>43768</v>
      </c>
      <c r="F568" s="621">
        <v>201924764</v>
      </c>
      <c r="G568" s="622" t="s">
        <v>351</v>
      </c>
      <c r="H568" s="623" t="s">
        <v>242</v>
      </c>
    </row>
    <row r="569" spans="2:8">
      <c r="B569" s="619" t="s">
        <v>1397</v>
      </c>
      <c r="C569" s="620">
        <v>43761</v>
      </c>
      <c r="D569" s="621">
        <v>2019161468</v>
      </c>
      <c r="E569" s="620">
        <v>43768</v>
      </c>
      <c r="F569" s="621">
        <v>201924765</v>
      </c>
      <c r="G569" s="622" t="s">
        <v>351</v>
      </c>
      <c r="H569" s="623" t="s">
        <v>242</v>
      </c>
    </row>
    <row r="570" spans="2:8">
      <c r="B570" s="619" t="s">
        <v>1399</v>
      </c>
      <c r="C570" s="620">
        <v>43761</v>
      </c>
      <c r="D570" s="621">
        <v>2019161747</v>
      </c>
      <c r="E570" s="620">
        <v>43768</v>
      </c>
      <c r="F570" s="621"/>
      <c r="G570" s="622" t="s">
        <v>351</v>
      </c>
      <c r="H570" s="623" t="s">
        <v>242</v>
      </c>
    </row>
    <row r="571" spans="2:8">
      <c r="B571" s="619" t="s">
        <v>1400</v>
      </c>
      <c r="C571" s="620">
        <v>43762</v>
      </c>
      <c r="D571" s="621">
        <v>2019161749</v>
      </c>
      <c r="E571" s="620">
        <v>43769</v>
      </c>
      <c r="F571" s="621"/>
      <c r="G571" s="622" t="s">
        <v>351</v>
      </c>
      <c r="H571" s="623" t="s">
        <v>275</v>
      </c>
    </row>
    <row r="572" spans="2:8">
      <c r="B572" s="619" t="s">
        <v>1401</v>
      </c>
      <c r="C572" s="620">
        <v>43763</v>
      </c>
      <c r="D572" s="621">
        <v>2019161989</v>
      </c>
      <c r="E572" s="620">
        <v>43770</v>
      </c>
      <c r="F572" s="621"/>
      <c r="G572" s="622" t="s">
        <v>351</v>
      </c>
      <c r="H572" s="623" t="s">
        <v>245</v>
      </c>
    </row>
    <row r="573" spans="2:8">
      <c r="B573" s="619" t="s">
        <v>1402</v>
      </c>
      <c r="C573" s="620">
        <v>43763</v>
      </c>
      <c r="D573" s="621">
        <v>2019161992</v>
      </c>
      <c r="E573" s="620">
        <v>43770</v>
      </c>
      <c r="F573" s="621"/>
      <c r="G573" s="622" t="s">
        <v>351</v>
      </c>
      <c r="H573" s="623" t="s">
        <v>245</v>
      </c>
    </row>
    <row r="574" spans="2:8">
      <c r="B574" s="619" t="s">
        <v>1405</v>
      </c>
      <c r="C574" s="620">
        <v>43763</v>
      </c>
      <c r="D574" s="621">
        <v>2019162189</v>
      </c>
      <c r="E574" s="620">
        <v>43767</v>
      </c>
      <c r="F574" s="621"/>
      <c r="G574" s="622" t="s">
        <v>351</v>
      </c>
      <c r="H574" s="621" t="s">
        <v>275</v>
      </c>
    </row>
    <row r="575" spans="2:8">
      <c r="B575" s="619" t="s">
        <v>1406</v>
      </c>
      <c r="C575" s="620">
        <v>43763</v>
      </c>
      <c r="D575" s="621">
        <v>2019162191</v>
      </c>
      <c r="E575" s="620">
        <v>43767</v>
      </c>
      <c r="F575" s="621"/>
      <c r="G575" s="622" t="s">
        <v>351</v>
      </c>
      <c r="H575" s="621" t="s">
        <v>275</v>
      </c>
    </row>
    <row r="576" spans="2:8">
      <c r="B576" s="619" t="s">
        <v>1407</v>
      </c>
      <c r="C576" s="620">
        <v>43763</v>
      </c>
      <c r="D576" s="621">
        <v>2019162192</v>
      </c>
      <c r="E576" s="620">
        <v>43767</v>
      </c>
      <c r="F576" s="621"/>
      <c r="G576" s="622" t="s">
        <v>351</v>
      </c>
      <c r="H576" s="621" t="s">
        <v>275</v>
      </c>
    </row>
    <row r="577" spans="2:8">
      <c r="B577" s="619" t="s">
        <v>1408</v>
      </c>
      <c r="C577" s="620">
        <v>43763</v>
      </c>
      <c r="D577" s="621">
        <v>2019162194</v>
      </c>
      <c r="E577" s="620">
        <v>43767</v>
      </c>
      <c r="F577" s="621"/>
      <c r="G577" s="622" t="s">
        <v>351</v>
      </c>
      <c r="H577" s="621" t="s">
        <v>275</v>
      </c>
    </row>
    <row r="578" spans="2:8">
      <c r="B578" s="978" t="s">
        <v>1419</v>
      </c>
      <c r="C578" s="568">
        <v>43768</v>
      </c>
      <c r="D578" s="67">
        <v>2019163344</v>
      </c>
      <c r="E578" s="568">
        <v>43768</v>
      </c>
      <c r="H578" s="602" t="s">
        <v>275</v>
      </c>
    </row>
    <row r="579" spans="2:8">
      <c r="B579" s="619" t="s">
        <v>1420</v>
      </c>
      <c r="C579" s="620">
        <v>43769</v>
      </c>
      <c r="D579" s="621">
        <v>2019163465</v>
      </c>
      <c r="E579" s="620">
        <v>43771</v>
      </c>
      <c r="F579" s="621"/>
      <c r="G579" s="622" t="s">
        <v>351</v>
      </c>
      <c r="H579" s="623" t="s">
        <v>275</v>
      </c>
    </row>
    <row r="580" spans="2:8">
      <c r="B580" s="595" t="s">
        <v>1421</v>
      </c>
      <c r="C580" s="604">
        <v>43769</v>
      </c>
      <c r="D580" s="603">
        <v>2019163467</v>
      </c>
      <c r="E580" s="604">
        <v>43781</v>
      </c>
      <c r="F580" s="603"/>
      <c r="G580" s="603"/>
      <c r="H580" s="602" t="s">
        <v>275</v>
      </c>
    </row>
    <row r="581" spans="2:8">
      <c r="B581" s="597" t="s">
        <v>1435</v>
      </c>
      <c r="C581" s="605">
        <v>43770</v>
      </c>
      <c r="D581" s="600">
        <v>2019163837</v>
      </c>
      <c r="E581" s="605">
        <v>43775</v>
      </c>
      <c r="F581" s="600"/>
      <c r="G581" s="600"/>
      <c r="H581" s="599" t="s">
        <v>245</v>
      </c>
    </row>
    <row r="582" spans="2:8">
      <c r="B582" s="619" t="s">
        <v>1436</v>
      </c>
      <c r="C582" s="620">
        <v>43770</v>
      </c>
      <c r="D582" s="621">
        <v>2019163838</v>
      </c>
      <c r="E582" s="620">
        <v>43775</v>
      </c>
      <c r="F582" s="621"/>
      <c r="G582" s="622" t="s">
        <v>351</v>
      </c>
      <c r="H582" s="623" t="s">
        <v>242</v>
      </c>
    </row>
    <row r="583" spans="2:8">
      <c r="B583" s="619" t="s">
        <v>1437</v>
      </c>
      <c r="C583" s="620">
        <v>43770</v>
      </c>
      <c r="D583" s="621">
        <v>2019163842</v>
      </c>
      <c r="E583" s="620">
        <v>43776</v>
      </c>
      <c r="F583" s="621"/>
      <c r="G583" s="622" t="s">
        <v>351</v>
      </c>
      <c r="H583" s="623" t="s">
        <v>245</v>
      </c>
    </row>
    <row r="584" spans="2:8">
      <c r="B584" s="595" t="s">
        <v>1438</v>
      </c>
      <c r="C584" s="604">
        <v>43770</v>
      </c>
      <c r="D584" s="603">
        <v>2019163845</v>
      </c>
      <c r="E584" s="604">
        <v>43775</v>
      </c>
      <c r="F584" s="603"/>
      <c r="G584" s="603"/>
      <c r="H584" s="602" t="s">
        <v>275</v>
      </c>
    </row>
    <row r="585" spans="2:8">
      <c r="B585" s="595" t="s">
        <v>1439</v>
      </c>
      <c r="C585" s="604">
        <v>43770</v>
      </c>
      <c r="D585" s="603">
        <v>2019163871</v>
      </c>
      <c r="E585" s="604">
        <v>43776</v>
      </c>
      <c r="F585" s="603"/>
      <c r="G585" s="603"/>
      <c r="H585" s="602" t="s">
        <v>275</v>
      </c>
    </row>
    <row r="586" spans="2:8">
      <c r="B586" s="595" t="s">
        <v>1446</v>
      </c>
      <c r="C586" s="604">
        <v>43771</v>
      </c>
      <c r="D586" s="603">
        <v>2019164166</v>
      </c>
      <c r="E586" s="604">
        <v>43774</v>
      </c>
      <c r="F586" s="603"/>
      <c r="G586" s="603"/>
      <c r="H586" s="603" t="s">
        <v>275</v>
      </c>
    </row>
    <row r="587" spans="2:8">
      <c r="B587" s="597" t="s">
        <v>1447</v>
      </c>
      <c r="C587" s="1007">
        <v>43771</v>
      </c>
      <c r="D587" s="600">
        <v>2019164167</v>
      </c>
      <c r="E587" s="605">
        <v>43773</v>
      </c>
      <c r="F587" s="600"/>
      <c r="G587" s="600"/>
      <c r="H587" s="600" t="s">
        <v>245</v>
      </c>
    </row>
    <row r="588" spans="2:8">
      <c r="B588" s="597" t="s">
        <v>1448</v>
      </c>
      <c r="C588" s="605">
        <v>43771</v>
      </c>
      <c r="D588" s="600">
        <v>2019164172</v>
      </c>
      <c r="E588" s="605">
        <v>43774</v>
      </c>
      <c r="F588" s="600"/>
      <c r="G588" s="600"/>
      <c r="H588" s="600" t="s">
        <v>245</v>
      </c>
    </row>
    <row r="589" spans="2:8">
      <c r="B589" s="619" t="s">
        <v>1450</v>
      </c>
      <c r="C589" s="620">
        <v>43772</v>
      </c>
      <c r="D589" s="621">
        <v>2019164290</v>
      </c>
      <c r="E589" s="620">
        <v>43780</v>
      </c>
      <c r="F589" s="621"/>
      <c r="G589" s="622" t="s">
        <v>351</v>
      </c>
      <c r="H589" s="621" t="s">
        <v>275</v>
      </c>
    </row>
    <row r="590" spans="2:8">
      <c r="B590" s="595" t="s">
        <v>1457</v>
      </c>
      <c r="C590" s="604">
        <v>43772</v>
      </c>
      <c r="D590" s="603">
        <v>2019164416</v>
      </c>
      <c r="E590" s="604">
        <v>43777</v>
      </c>
      <c r="F590" s="603"/>
      <c r="G590" s="603"/>
      <c r="H590" s="603" t="s">
        <v>275</v>
      </c>
    </row>
    <row r="591" spans="2:8">
      <c r="B591" s="595" t="s">
        <v>1458</v>
      </c>
      <c r="C591" s="604">
        <v>43773</v>
      </c>
      <c r="D591" s="603">
        <v>2019164488</v>
      </c>
      <c r="E591" s="604">
        <v>43785</v>
      </c>
      <c r="F591" s="603"/>
      <c r="G591" s="603"/>
      <c r="H591" s="603" t="s">
        <v>275</v>
      </c>
    </row>
    <row r="592" spans="2:8">
      <c r="B592" s="595" t="s">
        <v>1463</v>
      </c>
      <c r="C592" s="604">
        <v>43773</v>
      </c>
      <c r="D592" s="603">
        <v>2019164661</v>
      </c>
      <c r="E592" s="604">
        <v>43780</v>
      </c>
      <c r="F592" s="603"/>
      <c r="G592" s="603"/>
      <c r="H592" s="602" t="s">
        <v>275</v>
      </c>
    </row>
    <row r="593" spans="2:8">
      <c r="B593" s="596" t="s">
        <v>1465</v>
      </c>
      <c r="C593" s="606">
        <v>43774</v>
      </c>
      <c r="D593" s="607">
        <v>2019164762</v>
      </c>
      <c r="E593" s="606">
        <v>43774</v>
      </c>
      <c r="F593" s="607"/>
      <c r="G593" s="607"/>
      <c r="H593" s="607" t="s">
        <v>242</v>
      </c>
    </row>
    <row r="594" spans="2:8">
      <c r="B594" s="597" t="s">
        <v>1466</v>
      </c>
      <c r="C594" s="605">
        <v>43774</v>
      </c>
      <c r="D594" s="600">
        <v>2019164799</v>
      </c>
      <c r="E594" s="605">
        <v>43782</v>
      </c>
      <c r="F594" s="600"/>
      <c r="G594" s="600"/>
      <c r="H594" s="599" t="s">
        <v>245</v>
      </c>
    </row>
    <row r="595" spans="2:8">
      <c r="B595" s="595" t="s">
        <v>1489</v>
      </c>
      <c r="C595" s="604">
        <v>43774</v>
      </c>
      <c r="D595" s="603">
        <v>2019164850</v>
      </c>
      <c r="E595" s="604">
        <v>43783</v>
      </c>
      <c r="F595" s="603"/>
      <c r="G595" s="603"/>
      <c r="H595" s="602" t="s">
        <v>275</v>
      </c>
    </row>
    <row r="596" spans="2:8">
      <c r="B596" s="595" t="s">
        <v>1467</v>
      </c>
      <c r="C596" s="604">
        <v>43774</v>
      </c>
      <c r="D596" s="603">
        <v>2019164853</v>
      </c>
      <c r="E596" s="604">
        <v>43789</v>
      </c>
      <c r="F596" s="603"/>
      <c r="G596" s="603"/>
      <c r="H596" s="602" t="s">
        <v>275</v>
      </c>
    </row>
    <row r="597" spans="2:8">
      <c r="B597" s="595" t="s">
        <v>1468</v>
      </c>
      <c r="C597" s="604">
        <v>43774</v>
      </c>
      <c r="D597" s="603">
        <v>2019164855</v>
      </c>
      <c r="E597" s="604">
        <v>43790</v>
      </c>
      <c r="F597" s="603"/>
      <c r="G597" s="603"/>
      <c r="H597" s="602" t="s">
        <v>275</v>
      </c>
    </row>
    <row r="598" spans="2:8">
      <c r="B598" s="595" t="s">
        <v>1490</v>
      </c>
      <c r="C598" s="604">
        <v>43774</v>
      </c>
      <c r="D598" s="603">
        <v>2019164900</v>
      </c>
      <c r="E598" s="604">
        <v>43781</v>
      </c>
      <c r="F598" s="603"/>
      <c r="G598" s="603"/>
      <c r="H598" s="602" t="s">
        <v>275</v>
      </c>
    </row>
    <row r="599" spans="2:8">
      <c r="B599" s="595" t="s">
        <v>1491</v>
      </c>
      <c r="C599" s="604">
        <v>43774</v>
      </c>
      <c r="D599" s="603">
        <v>2019164907</v>
      </c>
      <c r="E599" s="604">
        <v>43788</v>
      </c>
      <c r="F599" s="603"/>
      <c r="G599" s="603"/>
      <c r="H599" s="602" t="s">
        <v>275</v>
      </c>
    </row>
    <row r="600" spans="2:8">
      <c r="B600" s="595" t="s">
        <v>1492</v>
      </c>
      <c r="C600" s="604">
        <v>43774</v>
      </c>
      <c r="D600" s="603">
        <v>2019164930</v>
      </c>
      <c r="E600" s="604">
        <v>43785</v>
      </c>
      <c r="F600" s="603"/>
      <c r="G600" s="603"/>
      <c r="H600" s="602" t="s">
        <v>275</v>
      </c>
    </row>
  </sheetData>
  <autoFilter ref="A5:J536"/>
  <mergeCells count="1">
    <mergeCell ref="I338:K338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7" baseType="lpstr">
      <vt:lpstr>TREND</vt:lpstr>
      <vt:lpstr>ASSET WELLNESS</vt:lpstr>
      <vt:lpstr>PAGI</vt:lpstr>
      <vt:lpstr>SIANG</vt:lpstr>
      <vt:lpstr>MALAM</vt:lpstr>
      <vt:lpstr>Pagi--Produksi</vt:lpstr>
      <vt:lpstr>Siang--Produksi</vt:lpstr>
      <vt:lpstr>Malam--Produksi</vt:lpstr>
      <vt:lpstr>LIST GANGGUAN BOP</vt:lpstr>
      <vt:lpstr>FLM GANGGUAN</vt:lpstr>
      <vt:lpstr>Catatan</vt:lpstr>
      <vt:lpstr>LIST DOSING</vt:lpstr>
      <vt:lpstr>Sheet1</vt:lpstr>
      <vt:lpstr>Chart1</vt:lpstr>
      <vt:lpstr>MALAM!Print_Area</vt:lpstr>
      <vt:lpstr>'Malam--Produksi'!Print_Area</vt:lpstr>
      <vt:lpstr>PAGI!Print_Area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PNS-PCUMUM</dc:creator>
  <cp:lastModifiedBy>Windows User</cp:lastModifiedBy>
  <cp:lastPrinted>2019-10-25T15:12:39Z</cp:lastPrinted>
  <dcterms:created xsi:type="dcterms:W3CDTF">2012-11-01T22:58:56Z</dcterms:created>
  <dcterms:modified xsi:type="dcterms:W3CDTF">2019-11-07T00:15:14Z</dcterms:modified>
</cp:coreProperties>
</file>